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8265" activeTab="0"/>
  </bookViews>
  <sheets>
    <sheet name="Calculations" sheetId="1" r:id="rId1"/>
    <sheet name="IF stmt_ Lookup" sheetId="2" r:id="rId2"/>
    <sheet name="Pivot table" sheetId="3" r:id="rId3"/>
    <sheet name="Lookup Example (1)" sheetId="4" r:id="rId4"/>
    <sheet name="Lookup_Example (2)" sheetId="5" r:id="rId5"/>
    <sheet name="Vlookup_Example" sheetId="6" r:id="rId6"/>
    <sheet name="Charts" sheetId="7" r:id="rId7"/>
  </sheets>
  <definedNames/>
  <calcPr fullCalcOnLoad="1"/>
  <pivotCaches>
    <pivotCache cacheId="1" r:id="rId8"/>
  </pivotCaches>
</workbook>
</file>

<file path=xl/sharedStrings.xml><?xml version="1.0" encoding="utf-8"?>
<sst xmlns="http://schemas.openxmlformats.org/spreadsheetml/2006/main" count="188" uniqueCount="129">
  <si>
    <t>ID</t>
  </si>
  <si>
    <t>Name</t>
  </si>
  <si>
    <t>Rylan</t>
  </si>
  <si>
    <t>Dave</t>
  </si>
  <si>
    <t>Andrew</t>
  </si>
  <si>
    <t>Jameel</t>
  </si>
  <si>
    <t>Kate</t>
  </si>
  <si>
    <t>Laura</t>
  </si>
  <si>
    <t>Salary</t>
  </si>
  <si>
    <t>Count</t>
  </si>
  <si>
    <t>Minimum salary</t>
  </si>
  <si>
    <t>Max salary</t>
  </si>
  <si>
    <t>Average</t>
  </si>
  <si>
    <t>Median</t>
  </si>
  <si>
    <t>Mode</t>
  </si>
  <si>
    <t>Std deviation</t>
  </si>
  <si>
    <t>Sum</t>
  </si>
  <si>
    <t>returns the middle number in a set of numbers.</t>
  </si>
  <si>
    <t>returns the most frequently occurring value of a set of numbers.</t>
  </si>
  <si>
    <t>returns the standard deviation to measure of the dispersion of a set of values.</t>
  </si>
  <si>
    <t>Brad</t>
  </si>
  <si>
    <t>Mike</t>
  </si>
  <si>
    <t>Department</t>
  </si>
  <si>
    <t>Sales</t>
  </si>
  <si>
    <t>Finance</t>
  </si>
  <si>
    <t>Development</t>
  </si>
  <si>
    <t>Grand Total</t>
  </si>
  <si>
    <t>Average of Salary</t>
  </si>
  <si>
    <t/>
  </si>
  <si>
    <t>Names</t>
  </si>
  <si>
    <t>Lookup</t>
  </si>
  <si>
    <t>poor</t>
  </si>
  <si>
    <t>rich</t>
  </si>
  <si>
    <t>Key</t>
  </si>
  <si>
    <t>Value</t>
  </si>
  <si>
    <t>Cat</t>
  </si>
  <si>
    <t>Dog</t>
  </si>
  <si>
    <t>Duck</t>
  </si>
  <si>
    <t>Rat</t>
  </si>
  <si>
    <t>Rabbit</t>
  </si>
  <si>
    <t>Employee</t>
  </si>
  <si>
    <t>Job</t>
  </si>
  <si>
    <t>Hourly rate</t>
  </si>
  <si>
    <t>Lookup table</t>
  </si>
  <si>
    <t>Animation</t>
  </si>
  <si>
    <t>Authoring</t>
  </si>
  <si>
    <t>Story boarding</t>
  </si>
  <si>
    <t>Scripting</t>
  </si>
  <si>
    <t>Video</t>
  </si>
  <si>
    <t>A</t>
  </si>
  <si>
    <t>B</t>
  </si>
  <si>
    <t>C</t>
  </si>
  <si>
    <t>D</t>
  </si>
  <si>
    <t>F</t>
  </si>
  <si>
    <t>G</t>
  </si>
  <si>
    <t>H</t>
  </si>
  <si>
    <t>L</t>
  </si>
  <si>
    <t>M</t>
  </si>
  <si>
    <t>Daily rate (8 hrs/day)</t>
  </si>
  <si>
    <t>Income</t>
  </si>
  <si>
    <t>Classification</t>
  </si>
  <si>
    <t>Example</t>
  </si>
  <si>
    <t>Consider that you want to categorize employees as follows:</t>
  </si>
  <si>
    <t>* if 150 &lt; salary &lt; 250 poor</t>
  </si>
  <si>
    <t>* if 250 &lt;= salary &lt; 500 average</t>
  </si>
  <si>
    <t>* if 500 &lt;= salary &lt; 700 rich</t>
  </si>
  <si>
    <t>* if 700 &lt;= salary spoiled</t>
  </si>
  <si>
    <t>Class</t>
  </si>
  <si>
    <t>How can we do that:</t>
  </si>
  <si>
    <t>1. Create the lookup table, and put in the boundaries in ascending order</t>
  </si>
  <si>
    <t>2. put the classifications</t>
  </si>
  <si>
    <t>average</t>
  </si>
  <si>
    <t>spoiled</t>
  </si>
  <si>
    <t>Comment</t>
  </si>
  <si>
    <t>if he takes 250 or more, then he is rich</t>
  </si>
  <si>
    <t>My Cart items</t>
  </si>
  <si>
    <t>Final price</t>
  </si>
  <si>
    <t>Item</t>
  </si>
  <si>
    <t>Cost</t>
  </si>
  <si>
    <t>Discount</t>
  </si>
  <si>
    <t>Stroller</t>
  </si>
  <si>
    <t>Diaper</t>
  </si>
  <si>
    <t>Wipes</t>
  </si>
  <si>
    <t>Aspirator</t>
  </si>
  <si>
    <t>Amout to decrease</t>
  </si>
  <si>
    <t>Calculated Average</t>
  </si>
  <si>
    <t>Tasks</t>
  </si>
  <si>
    <t>1. Format the titles of the three columns: id, name and salary</t>
  </si>
  <si>
    <t>2. Format the salary to reflect the currency used</t>
  </si>
  <si>
    <t>3. Calculate the sum, minimum salary, maximum salary, average, median, mode, and standard deviation</t>
  </si>
  <si>
    <t>4. Recalculate the average using the sum and count</t>
  </si>
  <si>
    <t>(Simple IF statement)
Classify people as rich if their salary &gt;= 500, or they are poor</t>
  </si>
  <si>
    <t>Nested if statement
Classify people based on their salary
0 &lt; salary &lt; 500 -&gt; starving
500 &lt;= salary &lt; 1000 -&gt; poor
1000 &lt;= salary &lt; 1000000 -&gt; rich
1000000 &lt;= salart -&gt; millionaire</t>
  </si>
  <si>
    <t>1. Create a simple if statement that classifies people as rich or poor based on their salary</t>
  </si>
  <si>
    <t>2. Create a nested if statement that classifies people as starving, poor, rich, or millionaire</t>
  </si>
  <si>
    <t>Task 2</t>
  </si>
  <si>
    <t>Task 1</t>
  </si>
  <si>
    <t>Task 3</t>
  </si>
  <si>
    <t>Animal
 kind</t>
  </si>
  <si>
    <t>My animal
 key</t>
  </si>
  <si>
    <t>3. Use  a lookup table to get animal's kind based on its ID from a lookup table</t>
  </si>
  <si>
    <t>1. Create a pivot table that would calculate the average of the salaries of people from different departments</t>
  </si>
  <si>
    <t>2. Limit the pivot table to display information about the "Development" and "Finance" departments only</t>
  </si>
  <si>
    <t>3. Modify the pivot table to calculate the sum of salaries instead of the averages</t>
  </si>
  <si>
    <t>4. Try to modify Dave's salary, and refresh the table to update its data</t>
  </si>
  <si>
    <t>Tim</t>
  </si>
  <si>
    <t>James</t>
  </si>
  <si>
    <t>Chris</t>
  </si>
  <si>
    <t>Nic</t>
  </si>
  <si>
    <t>John</t>
  </si>
  <si>
    <t>Mark</t>
  </si>
  <si>
    <t>Diana</t>
  </si>
  <si>
    <t>Jennifer</t>
  </si>
  <si>
    <t xml:space="preserve"> Given a lookup table that lists the hourly rates for different jobs (Animation, story boarding, scripting, Video, Authoring)</t>
  </si>
  <si>
    <t>1. Make use of the lookup function to fill in the hourly rates for the different employees (in the table on the left) based on their jobs</t>
  </si>
  <si>
    <t>2. Calculate their daily rate based on their hourly rate, by assuming that they work for 8 hours</t>
  </si>
  <si>
    <t>Is not available as "50" is not 
found in the lookup table ranges</t>
  </si>
  <si>
    <t>Given that a store is making some discounts on some items (the table to the left), and that you are buying the items in the table on the right</t>
  </si>
  <si>
    <t>1. Use the vlookup function to find the discount on each of your items</t>
  </si>
  <si>
    <t>2. Calculate the amount that is to be discounted for each item</t>
  </si>
  <si>
    <t>3. Calculate the final price of each of your items</t>
  </si>
  <si>
    <t>Please refer to the data found in the TA Examples: Ibrahim Week2 - Lab1 for the data that we used during the tutorial</t>
  </si>
  <si>
    <t>1. Create a pie chart for the areas of the different countries</t>
  </si>
  <si>
    <t>2. Change the chart to be a bar chart</t>
  </si>
  <si>
    <t>3. Create a column chart that compares every country's area to its population</t>
  </si>
  <si>
    <t>4. Format the plotting area</t>
  </si>
  <si>
    <t>5. Change the horizontal axis to display that it represents countries</t>
  </si>
  <si>
    <t>6. Change the vertical axis to begin from 500 instead of 0</t>
  </si>
  <si>
    <t>7. For examples of bad chart design, I used the examples mentioned in the lab material for Week 2 - Lab1. Please refer to that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</si>
</sst>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53"/>
      <name val="Calibri"/>
      <family val="2"/>
    </font>
    <font>
      <b/>
      <sz val="11"/>
      <color indexed="57"/>
      <name val="Calibri"/>
      <family val="2"/>
    </font>
    <font>
      <b/>
      <sz val="13"/>
      <color indexed="5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1"/>
      <color theme="7" tint="-0.24997000396251678"/>
      <name val="Calibri"/>
      <family val="2"/>
    </font>
    <font>
      <b/>
      <sz val="14"/>
      <color theme="9" tint="-0.24997000396251678"/>
      <name val="Calibri"/>
      <family val="2"/>
    </font>
    <font>
      <b/>
      <sz val="11"/>
      <color theme="6"/>
      <name val="Calibri"/>
      <family val="2"/>
    </font>
    <font>
      <b/>
      <sz val="11"/>
      <color theme="4" tint="-0.24997000396251678"/>
      <name val="Calibri"/>
      <family val="2"/>
    </font>
    <font>
      <b/>
      <sz val="13"/>
      <color theme="9" tint="-0.24997000396251678"/>
      <name val="Calibri"/>
      <family val="2"/>
    </font>
    <font>
      <b/>
      <sz val="11"/>
      <color theme="6" tint="-0.24997000396251678"/>
      <name val="Calibri"/>
      <family val="2"/>
    </font>
    <font>
      <b/>
      <sz val="13"/>
      <color rgb="FF00B050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 style="thick">
        <color theme="9" tint="-0.24993999302387238"/>
      </left>
      <right/>
      <top/>
      <bottom/>
    </border>
    <border>
      <left/>
      <right/>
      <top style="thick">
        <color rgb="FF0070C0"/>
      </top>
      <bottom/>
    </border>
    <border>
      <left/>
      <right style="thick">
        <color rgb="FF0070C0"/>
      </right>
      <top/>
      <bottom/>
    </border>
    <border>
      <left style="thick">
        <color rgb="FF0070C0"/>
      </left>
      <right/>
      <top/>
      <bottom/>
    </border>
    <border>
      <left style="thick">
        <color rgb="FF0070C0"/>
      </left>
      <right/>
      <top/>
      <bottom style="thick">
        <color rgb="FF0070C0"/>
      </bottom>
    </border>
    <border>
      <left/>
      <right style="thick">
        <color rgb="FF0070C0"/>
      </right>
      <top/>
      <bottom style="thick">
        <color rgb="FF0070C0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>
        <color theme="8" tint="-0.24993999302387238"/>
      </left>
      <right style="thick">
        <color theme="8" tint="-0.24993999302387238"/>
      </right>
      <top style="thick">
        <color theme="8" tint="-0.24993999302387238"/>
      </top>
      <bottom>
        <color indexed="63"/>
      </bottom>
    </border>
    <border>
      <left style="thick">
        <color theme="8" tint="-0.24993999302387238"/>
      </left>
      <right style="thick">
        <color theme="8" tint="-0.24993999302387238"/>
      </right>
      <top>
        <color indexed="63"/>
      </top>
      <bottom>
        <color indexed="63"/>
      </bottom>
    </border>
    <border>
      <left style="thick">
        <color theme="8" tint="-0.24993999302387238"/>
      </left>
      <right style="thick">
        <color theme="8" tint="-0.24993999302387238"/>
      </right>
      <top>
        <color indexed="63"/>
      </top>
      <bottom style="thick">
        <color theme="8" tint="-0.24993999302387238"/>
      </bottom>
    </border>
    <border>
      <left style="thick">
        <color theme="4" tint="-0.24993999302387238"/>
      </left>
      <right>
        <color indexed="63"/>
      </right>
      <top style="thick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4" tint="-0.24993999302387238"/>
      </top>
      <bottom>
        <color indexed="63"/>
      </bottom>
    </border>
    <border>
      <left>
        <color indexed="63"/>
      </left>
      <right style="thick">
        <color theme="4" tint="-0.24993999302387238"/>
      </right>
      <top style="thick">
        <color theme="4" tint="-0.24993999302387238"/>
      </top>
      <bottom>
        <color indexed="63"/>
      </bottom>
    </border>
    <border>
      <left style="thick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4" tint="-0.24993999302387238"/>
      </right>
      <top>
        <color indexed="63"/>
      </top>
      <bottom>
        <color indexed="63"/>
      </bottom>
    </border>
    <border>
      <left style="thick">
        <color theme="4" tint="-0.24993999302387238"/>
      </left>
      <right>
        <color indexed="63"/>
      </right>
      <top>
        <color indexed="63"/>
      </top>
      <bottom style="thick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-0.24993999302387238"/>
      </bottom>
    </border>
    <border>
      <left>
        <color indexed="63"/>
      </left>
      <right style="thick">
        <color theme="4" tint="-0.24993999302387238"/>
      </right>
      <top>
        <color indexed="63"/>
      </top>
      <bottom style="thick">
        <color theme="4" tint="-0.24993999302387238"/>
      </bottom>
    </border>
    <border>
      <left style="thin"/>
      <right style="thin"/>
      <top style="thin"/>
      <bottom style="thin"/>
    </border>
    <border>
      <left style="thick">
        <color theme="3"/>
      </left>
      <right/>
      <top style="thick">
        <color theme="3"/>
      </top>
      <bottom/>
    </border>
    <border>
      <left/>
      <right/>
      <top style="thick">
        <color theme="3"/>
      </top>
      <bottom/>
    </border>
    <border>
      <left/>
      <right style="thick">
        <color theme="3"/>
      </right>
      <top style="thick">
        <color theme="3"/>
      </top>
      <bottom/>
    </border>
    <border>
      <left style="thick">
        <color theme="3"/>
      </left>
      <right/>
      <top/>
      <bottom/>
    </border>
    <border>
      <left/>
      <right style="thick">
        <color theme="3"/>
      </right>
      <top/>
      <bottom/>
    </border>
    <border>
      <left style="thick">
        <color theme="3"/>
      </left>
      <right/>
      <top/>
      <bottom style="thick">
        <color theme="3"/>
      </bottom>
    </border>
    <border>
      <left/>
      <right/>
      <top/>
      <bottom style="thick">
        <color theme="3"/>
      </bottom>
    </border>
    <border>
      <left/>
      <right style="thick">
        <color theme="3"/>
      </right>
      <top/>
      <bottom style="thick">
        <color theme="3"/>
      </bottom>
    </border>
    <border>
      <left style="thick">
        <color rgb="FF0070C0"/>
      </left>
      <right/>
      <top style="thick">
        <color rgb="FF0070C0"/>
      </top>
      <bottom/>
    </border>
    <border>
      <left/>
      <right style="thick">
        <color rgb="FF0070C0"/>
      </right>
      <top style="thick">
        <color rgb="FF0070C0"/>
      </top>
      <bottom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1" fillId="33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1" fillId="34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4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8" fillId="0" borderId="0" xfId="0" applyFont="1" applyAlignment="1">
      <alignment/>
    </xf>
    <xf numFmtId="0" fontId="43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3" fillId="0" borderId="30" xfId="0" applyFont="1" applyBorder="1" applyAlignment="1">
      <alignment/>
    </xf>
    <xf numFmtId="0" fontId="49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3" fillId="0" borderId="31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50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51" fillId="0" borderId="36" xfId="0" applyFont="1" applyBorder="1" applyAlignment="1">
      <alignment/>
    </xf>
    <xf numFmtId="0" fontId="51" fillId="0" borderId="37" xfId="0" applyFont="1" applyBorder="1" applyAlignment="1">
      <alignment/>
    </xf>
    <xf numFmtId="0" fontId="5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52" fillId="0" borderId="28" xfId="0" applyFont="1" applyBorder="1" applyAlignment="1">
      <alignment/>
    </xf>
    <xf numFmtId="0" fontId="52" fillId="0" borderId="29" xfId="0" applyFont="1" applyBorder="1" applyAlignment="1">
      <alignment/>
    </xf>
    <xf numFmtId="0" fontId="0" fillId="0" borderId="0" xfId="0" applyAlignment="1">
      <alignment wrapText="1"/>
    </xf>
    <xf numFmtId="0" fontId="41" fillId="33" borderId="21" xfId="0" applyFont="1" applyFill="1" applyBorder="1" applyAlignment="1">
      <alignment/>
    </xf>
    <xf numFmtId="0" fontId="41" fillId="33" borderId="22" xfId="0" applyFont="1" applyFill="1" applyBorder="1" applyAlignment="1">
      <alignment/>
    </xf>
    <xf numFmtId="0" fontId="41" fillId="33" borderId="23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0" fontId="41" fillId="33" borderId="44" xfId="0" applyFont="1" applyFill="1" applyBorder="1" applyAlignment="1">
      <alignment/>
    </xf>
    <xf numFmtId="0" fontId="41" fillId="33" borderId="45" xfId="0" applyFont="1" applyFill="1" applyBorder="1" applyAlignment="1">
      <alignment/>
    </xf>
    <xf numFmtId="0" fontId="26" fillId="33" borderId="0" xfId="0" applyFont="1" applyFill="1" applyAlignment="1">
      <alignment/>
    </xf>
    <xf numFmtId="44" fontId="0" fillId="0" borderId="0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0" fillId="0" borderId="19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44" fillId="0" borderId="46" xfId="0" applyFont="1" applyBorder="1" applyAlignment="1">
      <alignment/>
    </xf>
    <xf numFmtId="0" fontId="44" fillId="0" borderId="47" xfId="0" applyFont="1" applyBorder="1" applyAlignment="1">
      <alignment/>
    </xf>
    <xf numFmtId="0" fontId="44" fillId="0" borderId="48" xfId="0" applyFont="1" applyBorder="1" applyAlignment="1">
      <alignment/>
    </xf>
    <xf numFmtId="0" fontId="41" fillId="11" borderId="49" xfId="0" applyFont="1" applyFill="1" applyBorder="1" applyAlignment="1">
      <alignment/>
    </xf>
    <xf numFmtId="0" fontId="41" fillId="11" borderId="50" xfId="0" applyFont="1" applyFill="1" applyBorder="1" applyAlignment="1">
      <alignment/>
    </xf>
    <xf numFmtId="0" fontId="41" fillId="11" borderId="51" xfId="0" applyFont="1" applyFill="1" applyBorder="1" applyAlignment="1">
      <alignment/>
    </xf>
    <xf numFmtId="0" fontId="0" fillId="0" borderId="52" xfId="0" applyBorder="1" applyAlignment="1">
      <alignment/>
    </xf>
    <xf numFmtId="44" fontId="0" fillId="0" borderId="0" xfId="44" applyFont="1" applyBorder="1" applyAlignment="1">
      <alignment/>
    </xf>
    <xf numFmtId="9" fontId="0" fillId="0" borderId="53" xfId="57" applyFont="1" applyBorder="1" applyAlignment="1">
      <alignment/>
    </xf>
    <xf numFmtId="0" fontId="0" fillId="0" borderId="54" xfId="0" applyBorder="1" applyAlignment="1">
      <alignment/>
    </xf>
    <xf numFmtId="44" fontId="0" fillId="0" borderId="55" xfId="44" applyFont="1" applyBorder="1" applyAlignment="1">
      <alignment/>
    </xf>
    <xf numFmtId="9" fontId="0" fillId="0" borderId="56" xfId="57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9" sheet="Pivot table"/>
  </cacheSource>
  <cacheFields count="3">
    <cacheField name="Name">
      <sharedItems containsMixedTypes="0" count="13">
        <s v="Rylan"/>
        <s v="John"/>
        <s v="James"/>
        <s v="Dave"/>
        <s v="Mike"/>
        <s v="Mark"/>
        <s v="Diana"/>
        <s v="Jennifer"/>
        <s v="Rob"/>
        <s v="Soha"/>
        <s v="Frank"/>
        <s v="Brad"/>
        <s v="Jonathan"/>
      </sharedItems>
    </cacheField>
    <cacheField name="Salary">
      <sharedItems containsSemiMixedTypes="0" containsString="0" containsMixedTypes="0" containsNumber="1" containsInteger="1"/>
    </cacheField>
    <cacheField name="Department">
      <sharedItems containsMixedTypes="0" count="3">
        <s v="Sales"/>
        <s v="Finance"/>
        <s v="Developmen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B12:F22" firstHeaderRow="1" firstDataRow="2" firstDataCol="1"/>
  <pivotFields count="3">
    <pivotField axis="axisRow" showAll="0">
      <items count="14">
        <item m="1" x="11"/>
        <item x="3"/>
        <item m="1" x="10"/>
        <item m="1" x="12"/>
        <item x="4"/>
        <item m="1" x="8"/>
        <item x="0"/>
        <item m="1" x="9"/>
        <item x="1"/>
        <item x="2"/>
        <item x="5"/>
        <item x="6"/>
        <item x="7"/>
        <item t="default"/>
      </items>
    </pivotField>
    <pivotField dataField="1" showAll="0"/>
    <pivotField axis="axisCol" showAll="0">
      <items count="4">
        <item x="2"/>
        <item x="1"/>
        <item x="0"/>
        <item t="default"/>
      </items>
    </pivotField>
  </pivotFields>
  <rowFields count="1">
    <field x="0"/>
  </rowFields>
  <rowItems count="9">
    <i>
      <x v="1"/>
    </i>
    <i>
      <x v="4"/>
    </i>
    <i>
      <x v="6"/>
    </i>
    <i>
      <x v="8"/>
    </i>
    <i>
      <x v="9"/>
    </i>
    <i>
      <x v="10"/>
    </i>
    <i>
      <x v="11"/>
    </i>
    <i>
      <x v="1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Average of Salary" fld="1" subtotal="average" baseField="0" baseItem="0"/>
  </dataFields>
  <pivotTableStyleInfo name="PivotStyleLight2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9.7109375" style="0" customWidth="1"/>
    <col min="6" max="6" width="23.57421875" style="0" customWidth="1"/>
  </cols>
  <sheetData>
    <row r="1" spans="1:3" ht="17.25">
      <c r="A1" s="49" t="s">
        <v>0</v>
      </c>
      <c r="B1" s="49" t="s">
        <v>1</v>
      </c>
      <c r="C1" s="49" t="s">
        <v>8</v>
      </c>
    </row>
    <row r="2" spans="1:3" ht="15">
      <c r="A2" s="50">
        <v>1</v>
      </c>
      <c r="B2" s="50" t="s">
        <v>2</v>
      </c>
      <c r="C2" s="51">
        <v>200</v>
      </c>
    </row>
    <row r="3" spans="1:3" ht="15">
      <c r="A3" s="50">
        <v>2</v>
      </c>
      <c r="B3" s="50" t="s">
        <v>21</v>
      </c>
      <c r="C3" s="50">
        <v>3000</v>
      </c>
    </row>
    <row r="4" spans="1:3" ht="15">
      <c r="A4" s="50">
        <v>3</v>
      </c>
      <c r="B4" s="50" t="s">
        <v>3</v>
      </c>
      <c r="C4" s="50">
        <v>25</v>
      </c>
    </row>
    <row r="5" spans="1:3" ht="15">
      <c r="A5" s="50">
        <v>4</v>
      </c>
      <c r="B5" s="50" t="s">
        <v>4</v>
      </c>
      <c r="C5" s="50">
        <v>75</v>
      </c>
    </row>
    <row r="6" spans="1:3" ht="15">
      <c r="A6" s="50">
        <v>5</v>
      </c>
      <c r="B6" s="50" t="s">
        <v>5</v>
      </c>
      <c r="C6" s="50">
        <v>9</v>
      </c>
    </row>
    <row r="7" spans="1:3" ht="15">
      <c r="A7" s="50">
        <v>6</v>
      </c>
      <c r="B7" s="50" t="s">
        <v>6</v>
      </c>
      <c r="C7" s="50">
        <v>1900</v>
      </c>
    </row>
    <row r="8" spans="1:3" ht="15">
      <c r="A8" s="50">
        <v>7</v>
      </c>
      <c r="B8" s="50" t="s">
        <v>7</v>
      </c>
      <c r="C8" s="50">
        <v>75</v>
      </c>
    </row>
    <row r="10" spans="1:7" ht="15">
      <c r="A10" s="1" t="s">
        <v>9</v>
      </c>
      <c r="C10">
        <f>COUNT(C2:C8)</f>
        <v>7</v>
      </c>
      <c r="F10" s="1"/>
      <c r="G10" s="2"/>
    </row>
    <row r="11" spans="1:3" ht="15">
      <c r="A11" s="1" t="s">
        <v>16</v>
      </c>
      <c r="C11" s="2">
        <f>SUM(C2:C8)</f>
        <v>5284</v>
      </c>
    </row>
    <row r="12" spans="1:3" ht="15">
      <c r="A12" s="1" t="s">
        <v>10</v>
      </c>
      <c r="C12" s="2">
        <f>MIN(C2:C8)</f>
        <v>9</v>
      </c>
    </row>
    <row r="13" spans="1:3" ht="15">
      <c r="A13" s="1" t="s">
        <v>11</v>
      </c>
      <c r="C13" s="2">
        <f>MAX(C2:C8)</f>
        <v>3000</v>
      </c>
    </row>
    <row r="14" spans="1:3" ht="15">
      <c r="A14" s="1" t="s">
        <v>12</v>
      </c>
      <c r="C14">
        <f>AVERAGE(C2:C8)</f>
        <v>754.8571428571429</v>
      </c>
    </row>
    <row r="15" spans="1:5" ht="15">
      <c r="A15" s="1" t="s">
        <v>13</v>
      </c>
      <c r="C15" s="2">
        <f>MEDIAN(C2:C8)</f>
        <v>75</v>
      </c>
      <c r="E15" t="s">
        <v>17</v>
      </c>
    </row>
    <row r="16" spans="1:5" ht="15">
      <c r="A16" s="1" t="s">
        <v>14</v>
      </c>
      <c r="C16">
        <f>MODE(C2:C8)</f>
        <v>75</v>
      </c>
      <c r="E16" t="s">
        <v>18</v>
      </c>
    </row>
    <row r="17" spans="1:5" ht="15">
      <c r="A17" s="1" t="s">
        <v>15</v>
      </c>
      <c r="C17">
        <f>STDEV(C2:C8)</f>
        <v>1202.3096423927059</v>
      </c>
      <c r="E17" t="s">
        <v>19</v>
      </c>
    </row>
    <row r="18" spans="1:3" ht="15">
      <c r="A18" s="1" t="s">
        <v>85</v>
      </c>
      <c r="C18" s="2">
        <f>C11/C10</f>
        <v>754.8571428571429</v>
      </c>
    </row>
    <row r="19" spans="1:3" ht="15">
      <c r="A19" s="1"/>
      <c r="C19" s="2"/>
    </row>
    <row r="20" spans="1:3" ht="18.75">
      <c r="A20" s="22" t="s">
        <v>86</v>
      </c>
      <c r="C20" s="2"/>
    </row>
    <row r="21" spans="1:3" ht="15">
      <c r="A21" s="21" t="s">
        <v>87</v>
      </c>
      <c r="C21" s="2"/>
    </row>
    <row r="22" spans="1:3" ht="15">
      <c r="A22" s="21" t="s">
        <v>88</v>
      </c>
      <c r="C22" s="2"/>
    </row>
    <row r="23" spans="1:3" ht="15">
      <c r="A23" s="21" t="s">
        <v>89</v>
      </c>
      <c r="C23" s="2"/>
    </row>
    <row r="24" spans="1:3" ht="15">
      <c r="A24" s="21" t="s">
        <v>90</v>
      </c>
      <c r="C24" s="2"/>
    </row>
    <row r="25" spans="1:3" ht="15">
      <c r="A25" s="21"/>
      <c r="C25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11" sqref="B11"/>
    </sheetView>
  </sheetViews>
  <sheetFormatPr defaultColWidth="9.140625" defaultRowHeight="15"/>
  <cols>
    <col min="4" max="4" width="31.421875" style="0" customWidth="1"/>
    <col min="5" max="5" width="20.421875" style="0" customWidth="1"/>
    <col min="7" max="7" width="37.57421875" style="0" customWidth="1"/>
    <col min="8" max="8" width="8.8515625" style="0" customWidth="1"/>
    <col min="12" max="12" width="16.7109375" style="0" customWidth="1"/>
  </cols>
  <sheetData>
    <row r="1" spans="4:13" ht="18.75" thickBot="1" thickTop="1">
      <c r="D1" s="34" t="s">
        <v>96</v>
      </c>
      <c r="G1" s="34" t="s">
        <v>95</v>
      </c>
      <c r="I1" s="37" t="s">
        <v>97</v>
      </c>
      <c r="J1" s="38"/>
      <c r="K1" s="38"/>
      <c r="L1" s="38"/>
      <c r="M1" s="39"/>
    </row>
    <row r="2" spans="2:13" s="3" customFormat="1" ht="93" customHeight="1" thickTop="1">
      <c r="B2" s="28" t="s">
        <v>1</v>
      </c>
      <c r="C2" s="29" t="s">
        <v>8</v>
      </c>
      <c r="D2" s="30" t="s">
        <v>91</v>
      </c>
      <c r="G2" s="31" t="s">
        <v>92</v>
      </c>
      <c r="I2" s="40" t="s">
        <v>43</v>
      </c>
      <c r="J2" s="35"/>
      <c r="K2" s="35"/>
      <c r="L2" s="48" t="s">
        <v>99</v>
      </c>
      <c r="M2" s="47" t="s">
        <v>98</v>
      </c>
    </row>
    <row r="3" spans="2:13" ht="15">
      <c r="B3" s="7" t="s">
        <v>108</v>
      </c>
      <c r="C3" s="8">
        <v>1000</v>
      </c>
      <c r="D3" s="24" t="str">
        <f>IF(C3&gt;=500,"rich",poor)</f>
        <v>rich</v>
      </c>
      <c r="G3" s="32" t="str">
        <f>IF(C3&gt;=1000000,"Millionaire",IF(C3&gt;=1000,"rich",IF(C3&gt;=500,"poor","starving")))</f>
        <v>rich</v>
      </c>
      <c r="I3" s="41" t="s">
        <v>33</v>
      </c>
      <c r="J3" s="36" t="s">
        <v>34</v>
      </c>
      <c r="K3" s="8"/>
      <c r="L3" s="8">
        <v>1</v>
      </c>
      <c r="M3" s="42" t="str">
        <f>LOOKUP(L3,$I$4:$I$8,$J$4:$J$8)</f>
        <v>Cat</v>
      </c>
    </row>
    <row r="4" spans="2:13" ht="15">
      <c r="B4" s="7" t="s">
        <v>105</v>
      </c>
      <c r="C4" s="8">
        <v>500</v>
      </c>
      <c r="D4" s="24" t="str">
        <f>IF(C4&gt;=500,"rich",poor)</f>
        <v>rich</v>
      </c>
      <c r="G4" s="32" t="str">
        <f aca="true" t="shared" si="0" ref="G4:G10">IF(C4&gt;=1000000,"Millionaire",IF(C4&gt;=1000,"rich",IF(C4&gt;=500,"poor","starving")))</f>
        <v>poor</v>
      </c>
      <c r="I4" s="43">
        <v>1</v>
      </c>
      <c r="J4" s="8" t="s">
        <v>35</v>
      </c>
      <c r="K4" s="8"/>
      <c r="L4" s="8">
        <v>2</v>
      </c>
      <c r="M4" s="42" t="str">
        <f aca="true" t="shared" si="1" ref="M4:M9">LOOKUP(L4,$I$4:$I$8,$J$4:$J$8)</f>
        <v>Dog</v>
      </c>
    </row>
    <row r="5" spans="2:13" ht="15">
      <c r="B5" s="7" t="s">
        <v>20</v>
      </c>
      <c r="C5" s="8">
        <v>30000000</v>
      </c>
      <c r="D5" s="24" t="str">
        <f>IF(C5&gt;=500,"rich","poor")</f>
        <v>rich</v>
      </c>
      <c r="G5" s="32" t="str">
        <f>IF(C5&gt;=1000000,"Millionaire",IF(C5&gt;=1000,"rich",IF(C5&gt;=500,"poor","starving")))</f>
        <v>Millionaire</v>
      </c>
      <c r="I5" s="43">
        <v>2</v>
      </c>
      <c r="J5" s="8" t="s">
        <v>36</v>
      </c>
      <c r="K5" s="8"/>
      <c r="L5" s="8">
        <v>3</v>
      </c>
      <c r="M5" s="42" t="str">
        <f t="shared" si="1"/>
        <v>Duck</v>
      </c>
    </row>
    <row r="6" spans="2:13" ht="15">
      <c r="B6" s="7" t="s">
        <v>3</v>
      </c>
      <c r="C6" s="8">
        <v>200</v>
      </c>
      <c r="D6" s="24" t="str">
        <f>IF(C6&gt;=500,"rich","poor")</f>
        <v>poor</v>
      </c>
      <c r="G6" s="32" t="str">
        <f t="shared" si="0"/>
        <v>starving</v>
      </c>
      <c r="I6" s="43">
        <v>3</v>
      </c>
      <c r="J6" s="8" t="s">
        <v>37</v>
      </c>
      <c r="K6" s="8"/>
      <c r="L6" s="8">
        <v>3</v>
      </c>
      <c r="M6" s="42" t="str">
        <f t="shared" si="1"/>
        <v>Duck</v>
      </c>
    </row>
    <row r="7" spans="2:13" ht="15">
      <c r="B7" s="7" t="s">
        <v>21</v>
      </c>
      <c r="C7" s="8">
        <v>450</v>
      </c>
      <c r="D7" s="24" t="str">
        <f>IF(C7&gt;=500,"rich","poor")</f>
        <v>poor</v>
      </c>
      <c r="G7" s="32" t="str">
        <f t="shared" si="0"/>
        <v>starving</v>
      </c>
      <c r="I7" s="43">
        <v>4</v>
      </c>
      <c r="J7" s="8" t="s">
        <v>38</v>
      </c>
      <c r="K7" s="8"/>
      <c r="L7" s="8">
        <v>5</v>
      </c>
      <c r="M7" s="42" t="str">
        <f t="shared" si="1"/>
        <v>Rabbit</v>
      </c>
    </row>
    <row r="8" spans="2:13" ht="15">
      <c r="B8" s="7" t="s">
        <v>107</v>
      </c>
      <c r="C8" s="8">
        <v>600</v>
      </c>
      <c r="D8" s="24" t="str">
        <f>IF(C8&gt;=500,"rich","poor")</f>
        <v>rich</v>
      </c>
      <c r="G8" s="32" t="str">
        <f t="shared" si="0"/>
        <v>poor</v>
      </c>
      <c r="I8" s="43">
        <v>5</v>
      </c>
      <c r="J8" s="8" t="s">
        <v>39</v>
      </c>
      <c r="K8" s="8"/>
      <c r="L8" s="8">
        <v>2</v>
      </c>
      <c r="M8" s="42" t="str">
        <f t="shared" si="1"/>
        <v>Dog</v>
      </c>
    </row>
    <row r="9" spans="2:13" ht="15.75" thickBot="1">
      <c r="B9" s="7" t="s">
        <v>106</v>
      </c>
      <c r="C9" s="8">
        <v>150</v>
      </c>
      <c r="D9" s="24" t="str">
        <f>IF(C9&gt;=500,"rich","poor")</f>
        <v>poor</v>
      </c>
      <c r="G9" s="32" t="str">
        <f t="shared" si="0"/>
        <v>starving</v>
      </c>
      <c r="I9" s="44"/>
      <c r="J9" s="45"/>
      <c r="K9" s="45"/>
      <c r="L9" s="45">
        <v>1</v>
      </c>
      <c r="M9" s="46" t="str">
        <f t="shared" si="1"/>
        <v>Cat</v>
      </c>
    </row>
    <row r="10" spans="2:13" ht="16.5" thickBot="1" thickTop="1">
      <c r="B10" s="25" t="s">
        <v>109</v>
      </c>
      <c r="C10" s="26">
        <v>100</v>
      </c>
      <c r="D10" s="27" t="str">
        <f>IF(C10&gt;=500,"rich","poor")</f>
        <v>poor</v>
      </c>
      <c r="G10" s="33" t="str">
        <f t="shared" si="0"/>
        <v>starving</v>
      </c>
      <c r="I10" s="8"/>
      <c r="J10" s="8"/>
      <c r="K10" s="8"/>
      <c r="M10" s="8"/>
    </row>
    <row r="11" spans="5:13" ht="15.75" thickTop="1">
      <c r="E11" s="23"/>
      <c r="I11" s="8"/>
      <c r="J11" s="8"/>
      <c r="K11" s="8"/>
      <c r="L11" s="8"/>
      <c r="M11" s="8"/>
    </row>
    <row r="13" ht="18.75">
      <c r="A13" s="22" t="s">
        <v>86</v>
      </c>
    </row>
    <row r="14" ht="15">
      <c r="A14" t="s">
        <v>93</v>
      </c>
    </row>
    <row r="15" ht="15">
      <c r="A15" t="s">
        <v>94</v>
      </c>
    </row>
    <row r="16" ht="15">
      <c r="A16" t="s">
        <v>100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23" sqref="A23"/>
    </sheetView>
  </sheetViews>
  <sheetFormatPr defaultColWidth="9.140625" defaultRowHeight="15"/>
  <cols>
    <col min="2" max="2" width="16.421875" style="0" customWidth="1"/>
    <col min="3" max="3" width="13.28125" style="0" customWidth="1"/>
    <col min="4" max="4" width="7.8515625" style="0" customWidth="1"/>
    <col min="5" max="5" width="6.00390625" style="0" customWidth="1"/>
    <col min="6" max="6" width="11.140625" style="0" customWidth="1"/>
    <col min="13" max="13" width="13.00390625" style="0" customWidth="1"/>
    <col min="14" max="14" width="16.140625" style="0" bestFit="1" customWidth="1"/>
    <col min="15" max="15" width="7.8515625" style="0" customWidth="1"/>
    <col min="16" max="16" width="5.57421875" style="0" customWidth="1"/>
    <col min="17" max="17" width="11.28125" style="0" bestFit="1" customWidth="1"/>
  </cols>
  <sheetData>
    <row r="1" spans="2:4" s="3" customFormat="1" ht="15">
      <c r="B1" s="3" t="s">
        <v>1</v>
      </c>
      <c r="C1" s="3" t="s">
        <v>8</v>
      </c>
      <c r="D1" s="3" t="s">
        <v>22</v>
      </c>
    </row>
    <row r="2" spans="2:4" ht="15">
      <c r="B2" t="s">
        <v>2</v>
      </c>
      <c r="C2">
        <v>1000</v>
      </c>
      <c r="D2" t="s">
        <v>23</v>
      </c>
    </row>
    <row r="3" spans="2:4" ht="15">
      <c r="B3" t="s">
        <v>109</v>
      </c>
      <c r="C3">
        <v>500</v>
      </c>
      <c r="D3" t="s">
        <v>24</v>
      </c>
    </row>
    <row r="4" spans="2:4" ht="15">
      <c r="B4" t="s">
        <v>106</v>
      </c>
      <c r="C4">
        <v>30000000</v>
      </c>
      <c r="D4" t="s">
        <v>25</v>
      </c>
    </row>
    <row r="5" spans="2:4" ht="15">
      <c r="B5" t="s">
        <v>3</v>
      </c>
      <c r="C5">
        <v>220</v>
      </c>
      <c r="D5" t="s">
        <v>23</v>
      </c>
    </row>
    <row r="6" spans="2:17" ht="15">
      <c r="B6" t="s">
        <v>21</v>
      </c>
      <c r="C6">
        <v>450</v>
      </c>
      <c r="D6" t="s">
        <v>23</v>
      </c>
      <c r="M6" s="5"/>
      <c r="N6" s="6"/>
      <c r="O6" s="6"/>
      <c r="P6" s="6"/>
      <c r="Q6" s="6"/>
    </row>
    <row r="7" spans="2:17" ht="15">
      <c r="B7" t="s">
        <v>110</v>
      </c>
      <c r="C7">
        <v>600</v>
      </c>
      <c r="D7" t="s">
        <v>25</v>
      </c>
      <c r="M7" s="5"/>
      <c r="N7" s="6"/>
      <c r="O7" s="6"/>
      <c r="P7" s="6"/>
      <c r="Q7" s="6"/>
    </row>
    <row r="8" spans="2:17" ht="15">
      <c r="B8" t="s">
        <v>111</v>
      </c>
      <c r="C8">
        <v>150</v>
      </c>
      <c r="D8" t="s">
        <v>24</v>
      </c>
      <c r="M8" s="5"/>
      <c r="N8" s="6"/>
      <c r="O8" s="6"/>
      <c r="P8" s="6"/>
      <c r="Q8" s="6"/>
    </row>
    <row r="9" spans="2:17" ht="15">
      <c r="B9" t="s">
        <v>112</v>
      </c>
      <c r="C9">
        <v>100</v>
      </c>
      <c r="D9" t="s">
        <v>23</v>
      </c>
      <c r="M9" s="5"/>
      <c r="N9" s="6"/>
      <c r="O9" s="6"/>
      <c r="P9" s="6"/>
      <c r="Q9" s="6"/>
    </row>
    <row r="10" spans="13:17" ht="15">
      <c r="M10" s="5"/>
      <c r="N10" s="6"/>
      <c r="O10" s="6"/>
      <c r="P10" s="6"/>
      <c r="Q10" s="6"/>
    </row>
    <row r="12" spans="2:3" ht="15">
      <c r="B12" s="4" t="s">
        <v>27</v>
      </c>
      <c r="C12" s="4" t="s">
        <v>28</v>
      </c>
    </row>
    <row r="13" spans="2:6" ht="15">
      <c r="B13" s="4" t="s">
        <v>29</v>
      </c>
      <c r="C13" t="s">
        <v>25</v>
      </c>
      <c r="D13" t="s">
        <v>24</v>
      </c>
      <c r="E13" t="s">
        <v>23</v>
      </c>
      <c r="F13" t="s">
        <v>26</v>
      </c>
    </row>
    <row r="14" spans="2:6" ht="15">
      <c r="B14" s="5" t="s">
        <v>3</v>
      </c>
      <c r="C14" s="6"/>
      <c r="D14" s="6"/>
      <c r="E14" s="6">
        <v>220</v>
      </c>
      <c r="F14" s="6">
        <v>220</v>
      </c>
    </row>
    <row r="15" spans="2:6" ht="15">
      <c r="B15" s="5" t="s">
        <v>21</v>
      </c>
      <c r="C15" s="6"/>
      <c r="D15" s="6"/>
      <c r="E15" s="6">
        <v>450</v>
      </c>
      <c r="F15" s="6">
        <v>450</v>
      </c>
    </row>
    <row r="16" spans="2:6" ht="15">
      <c r="B16" s="5" t="s">
        <v>2</v>
      </c>
      <c r="C16" s="6"/>
      <c r="D16" s="6"/>
      <c r="E16" s="6">
        <v>1000</v>
      </c>
      <c r="F16" s="6">
        <v>1000</v>
      </c>
    </row>
    <row r="17" spans="2:6" ht="15">
      <c r="B17" s="5" t="s">
        <v>109</v>
      </c>
      <c r="C17" s="6"/>
      <c r="D17" s="6">
        <v>500</v>
      </c>
      <c r="E17" s="6"/>
      <c r="F17" s="6">
        <v>500</v>
      </c>
    </row>
    <row r="18" spans="2:6" ht="15">
      <c r="B18" s="5" t="s">
        <v>106</v>
      </c>
      <c r="C18" s="6">
        <v>30000000</v>
      </c>
      <c r="D18" s="6"/>
      <c r="E18" s="6"/>
      <c r="F18" s="6">
        <v>30000000</v>
      </c>
    </row>
    <row r="19" spans="2:6" ht="15">
      <c r="B19" s="5" t="s">
        <v>110</v>
      </c>
      <c r="C19" s="6">
        <v>600</v>
      </c>
      <c r="D19" s="6"/>
      <c r="E19" s="6"/>
      <c r="F19" s="6">
        <v>600</v>
      </c>
    </row>
    <row r="20" spans="2:6" ht="15">
      <c r="B20" s="5" t="s">
        <v>111</v>
      </c>
      <c r="C20" s="6"/>
      <c r="D20" s="6">
        <v>150</v>
      </c>
      <c r="E20" s="6"/>
      <c r="F20" s="6">
        <v>150</v>
      </c>
    </row>
    <row r="21" spans="2:6" ht="15">
      <c r="B21" s="5" t="s">
        <v>112</v>
      </c>
      <c r="C21" s="6"/>
      <c r="D21" s="6"/>
      <c r="E21" s="6">
        <v>100</v>
      </c>
      <c r="F21" s="6">
        <v>100</v>
      </c>
    </row>
    <row r="22" spans="2:6" ht="15">
      <c r="B22" s="5" t="s">
        <v>26</v>
      </c>
      <c r="C22" s="6">
        <v>15000300</v>
      </c>
      <c r="D22" s="6">
        <v>325</v>
      </c>
      <c r="E22" s="6">
        <v>442.5</v>
      </c>
      <c r="F22" s="6">
        <v>3750377.5</v>
      </c>
    </row>
    <row r="23" spans="1:6" ht="18.75">
      <c r="A23" s="22" t="s">
        <v>86</v>
      </c>
      <c r="B23" s="5"/>
      <c r="C23" s="6"/>
      <c r="D23" s="6"/>
      <c r="E23" s="6"/>
      <c r="F23" s="6"/>
    </row>
    <row r="24" spans="1:6" ht="15">
      <c r="A24" t="s">
        <v>101</v>
      </c>
      <c r="B24" s="5"/>
      <c r="C24" s="6"/>
      <c r="D24" s="6"/>
      <c r="E24" s="6"/>
      <c r="F24" s="6"/>
    </row>
    <row r="25" spans="1:6" ht="15">
      <c r="A25" t="s">
        <v>102</v>
      </c>
      <c r="B25" s="5"/>
      <c r="C25" s="6"/>
      <c r="D25" s="6"/>
      <c r="E25" s="6"/>
      <c r="F25" s="6"/>
    </row>
    <row r="26" spans="1:6" ht="15">
      <c r="A26" t="s">
        <v>103</v>
      </c>
      <c r="B26" s="5"/>
      <c r="C26" s="6"/>
      <c r="D26" s="6"/>
      <c r="E26" s="6"/>
      <c r="F26" s="6"/>
    </row>
    <row r="27" spans="1:6" ht="15">
      <c r="A27" t="s">
        <v>104</v>
      </c>
      <c r="B27" s="5"/>
      <c r="C27" s="6"/>
      <c r="D27" s="6"/>
      <c r="E27" s="6"/>
      <c r="F27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1.57421875" style="0" customWidth="1"/>
    <col min="2" max="2" width="17.57421875" style="0" customWidth="1"/>
    <col min="3" max="3" width="13.140625" style="0" customWidth="1"/>
    <col min="4" max="4" width="19.421875" style="0" customWidth="1"/>
    <col min="5" max="5" width="26.7109375" style="0" customWidth="1"/>
    <col min="6" max="6" width="15.00390625" style="0" customWidth="1"/>
    <col min="7" max="7" width="14.8515625" style="0" customWidth="1"/>
    <col min="8" max="8" width="12.7109375" style="0" customWidth="1"/>
    <col min="12" max="12" width="11.28125" style="0" customWidth="1"/>
    <col min="14" max="14" width="12.57421875" style="0" customWidth="1"/>
  </cols>
  <sheetData>
    <row r="1" spans="1:20" ht="15.75" thickTop="1">
      <c r="A1" s="52" t="s">
        <v>40</v>
      </c>
      <c r="B1" s="53" t="s">
        <v>41</v>
      </c>
      <c r="C1" s="53" t="s">
        <v>42</v>
      </c>
      <c r="D1" s="54" t="s">
        <v>58</v>
      </c>
      <c r="E1" s="8"/>
      <c r="F1" s="60" t="s">
        <v>43</v>
      </c>
      <c r="G1" s="61" t="s">
        <v>41</v>
      </c>
      <c r="H1" s="62" t="s">
        <v>42</v>
      </c>
      <c r="I1" s="8"/>
      <c r="L1" s="11"/>
      <c r="M1" s="11"/>
      <c r="N1" s="11"/>
      <c r="O1" s="12"/>
      <c r="P1" s="12"/>
      <c r="Q1" s="12"/>
      <c r="R1" s="12"/>
      <c r="S1" s="13"/>
      <c r="T1" s="13"/>
    </row>
    <row r="2" spans="1:20" ht="15">
      <c r="A2" s="55" t="s">
        <v>49</v>
      </c>
      <c r="B2" s="8" t="s">
        <v>44</v>
      </c>
      <c r="C2" s="8">
        <f>LOOKUP(B2,$G$2:$G$6,$H$2:$H$6)</f>
        <v>75</v>
      </c>
      <c r="D2" s="56">
        <f>C2*8</f>
        <v>600</v>
      </c>
      <c r="E2" s="8"/>
      <c r="F2" s="43"/>
      <c r="G2" s="8" t="s">
        <v>44</v>
      </c>
      <c r="H2" s="42">
        <v>75</v>
      </c>
      <c r="I2" s="8"/>
      <c r="L2" s="13"/>
      <c r="M2" s="13"/>
      <c r="N2" s="13"/>
      <c r="O2" s="13"/>
      <c r="P2" s="13"/>
      <c r="Q2" s="13"/>
      <c r="R2" s="13"/>
      <c r="S2" s="13"/>
      <c r="T2" s="13"/>
    </row>
    <row r="3" spans="1:20" ht="15">
      <c r="A3" s="55" t="s">
        <v>50</v>
      </c>
      <c r="B3" s="8" t="s">
        <v>45</v>
      </c>
      <c r="C3" s="8">
        <f aca="true" t="shared" si="0" ref="C3:C10">LOOKUP(B3,$G$2:$G$6,$H$2:$H$6)</f>
        <v>75</v>
      </c>
      <c r="D3" s="56">
        <f aca="true" t="shared" si="1" ref="D3:D10">C3*8</f>
        <v>600</v>
      </c>
      <c r="E3" s="8"/>
      <c r="F3" s="43"/>
      <c r="G3" s="8" t="s">
        <v>46</v>
      </c>
      <c r="H3" s="42">
        <v>35</v>
      </c>
      <c r="I3" s="8"/>
      <c r="L3" s="13"/>
      <c r="M3" s="13"/>
      <c r="N3" s="13"/>
      <c r="O3" s="13"/>
      <c r="P3" s="13"/>
      <c r="Q3" s="13"/>
      <c r="R3" s="13"/>
      <c r="S3" s="13"/>
      <c r="T3" s="13"/>
    </row>
    <row r="4" spans="1:20" ht="15">
      <c r="A4" s="55" t="s">
        <v>51</v>
      </c>
      <c r="B4" s="8" t="s">
        <v>46</v>
      </c>
      <c r="C4" s="8">
        <f t="shared" si="0"/>
        <v>35</v>
      </c>
      <c r="D4" s="56">
        <f t="shared" si="1"/>
        <v>280</v>
      </c>
      <c r="E4" s="8"/>
      <c r="F4" s="43"/>
      <c r="G4" s="8" t="s">
        <v>47</v>
      </c>
      <c r="H4" s="42">
        <v>35</v>
      </c>
      <c r="I4" s="8"/>
      <c r="L4" s="13"/>
      <c r="M4" s="13"/>
      <c r="N4" s="13"/>
      <c r="O4" s="13"/>
      <c r="P4" s="13"/>
      <c r="Q4" s="13"/>
      <c r="R4" s="13"/>
      <c r="S4" s="13"/>
      <c r="T4" s="13"/>
    </row>
    <row r="5" spans="1:20" ht="15">
      <c r="A5" s="55" t="s">
        <v>52</v>
      </c>
      <c r="B5" s="8" t="s">
        <v>47</v>
      </c>
      <c r="C5" s="8">
        <f t="shared" si="0"/>
        <v>35</v>
      </c>
      <c r="D5" s="56">
        <f t="shared" si="1"/>
        <v>280</v>
      </c>
      <c r="E5" s="8"/>
      <c r="F5" s="43"/>
      <c r="G5" s="8" t="s">
        <v>48</v>
      </c>
      <c r="H5" s="42">
        <v>125</v>
      </c>
      <c r="I5" s="8"/>
      <c r="L5" s="13"/>
      <c r="M5" s="13"/>
      <c r="N5" s="13"/>
      <c r="O5" s="13"/>
      <c r="P5" s="13"/>
      <c r="Q5" s="13"/>
      <c r="R5" s="13"/>
      <c r="S5" s="13"/>
      <c r="T5" s="13"/>
    </row>
    <row r="6" spans="1:20" ht="15.75" thickBot="1">
      <c r="A6" s="55" t="s">
        <v>53</v>
      </c>
      <c r="B6" s="8" t="s">
        <v>48</v>
      </c>
      <c r="C6" s="8">
        <f t="shared" si="0"/>
        <v>125</v>
      </c>
      <c r="D6" s="56">
        <f t="shared" si="1"/>
        <v>1000</v>
      </c>
      <c r="E6" s="8"/>
      <c r="F6" s="44"/>
      <c r="G6" s="45" t="s">
        <v>45</v>
      </c>
      <c r="H6" s="46">
        <v>50</v>
      </c>
      <c r="I6" s="8"/>
      <c r="L6" s="13"/>
      <c r="M6" s="13"/>
      <c r="N6" s="13"/>
      <c r="O6" s="13"/>
      <c r="P6" s="13"/>
      <c r="Q6" s="13"/>
      <c r="R6" s="13"/>
      <c r="S6" s="13"/>
      <c r="T6" s="13"/>
    </row>
    <row r="7" spans="1:20" ht="15.75" thickTop="1">
      <c r="A7" s="55" t="s">
        <v>54</v>
      </c>
      <c r="B7" s="8" t="s">
        <v>47</v>
      </c>
      <c r="C7" s="8">
        <f t="shared" si="0"/>
        <v>35</v>
      </c>
      <c r="D7" s="56">
        <f t="shared" si="1"/>
        <v>280</v>
      </c>
      <c r="E7" s="8"/>
      <c r="F7" s="8"/>
      <c r="G7" s="8"/>
      <c r="H7" s="8"/>
      <c r="I7" s="8"/>
      <c r="L7" s="13"/>
      <c r="M7" s="13"/>
      <c r="N7" s="13"/>
      <c r="O7" s="13"/>
      <c r="P7" s="13"/>
      <c r="Q7" s="13"/>
      <c r="R7" s="13"/>
      <c r="S7" s="13"/>
      <c r="T7" s="13"/>
    </row>
    <row r="8" spans="1:9" ht="15">
      <c r="A8" s="55" t="s">
        <v>55</v>
      </c>
      <c r="B8" s="8" t="s">
        <v>46</v>
      </c>
      <c r="C8" s="8">
        <f t="shared" si="0"/>
        <v>35</v>
      </c>
      <c r="D8" s="56">
        <f t="shared" si="1"/>
        <v>280</v>
      </c>
      <c r="E8" s="8"/>
      <c r="F8" s="8"/>
      <c r="G8" s="8"/>
      <c r="H8" s="8"/>
      <c r="I8" s="8"/>
    </row>
    <row r="9" spans="1:9" ht="15">
      <c r="A9" s="55" t="s">
        <v>56</v>
      </c>
      <c r="B9" s="8" t="s">
        <v>46</v>
      </c>
      <c r="C9" s="8">
        <f t="shared" si="0"/>
        <v>35</v>
      </c>
      <c r="D9" s="56">
        <f t="shared" si="1"/>
        <v>280</v>
      </c>
      <c r="E9" s="8"/>
      <c r="F9" s="8"/>
      <c r="G9" s="8"/>
      <c r="H9" s="8"/>
      <c r="I9" s="8"/>
    </row>
    <row r="10" spans="1:9" ht="15.75" thickBot="1">
      <c r="A10" s="57" t="s">
        <v>57</v>
      </c>
      <c r="B10" s="58" t="s">
        <v>44</v>
      </c>
      <c r="C10" s="58">
        <f t="shared" si="0"/>
        <v>75</v>
      </c>
      <c r="D10" s="59">
        <f t="shared" si="1"/>
        <v>600</v>
      </c>
      <c r="E10" s="8"/>
      <c r="F10" s="8"/>
      <c r="G10" s="8"/>
      <c r="H10" s="8"/>
      <c r="I10" s="8"/>
    </row>
    <row r="11" spans="1:9" ht="15.75" thickTop="1">
      <c r="A11" s="9"/>
      <c r="B11" s="8"/>
      <c r="C11" s="8"/>
      <c r="D11" s="8"/>
      <c r="E11" s="8"/>
      <c r="F11" s="8"/>
      <c r="G11" s="8"/>
      <c r="H11" s="8"/>
      <c r="I11" s="8"/>
    </row>
    <row r="12" ht="18.75">
      <c r="A12" s="22" t="s">
        <v>86</v>
      </c>
    </row>
    <row r="13" ht="15">
      <c r="A13" t="s">
        <v>113</v>
      </c>
    </row>
    <row r="14" ht="15">
      <c r="A14" t="s">
        <v>114</v>
      </c>
    </row>
    <row r="15" ht="15">
      <c r="A1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1.57421875" style="0" customWidth="1"/>
    <col min="2" max="2" width="17.57421875" style="0" customWidth="1"/>
    <col min="3" max="3" width="13.140625" style="0" customWidth="1"/>
    <col min="4" max="4" width="28.421875" style="0" customWidth="1"/>
    <col min="5" max="5" width="19.421875" style="0" customWidth="1"/>
    <col min="6" max="6" width="10.28125" style="0" customWidth="1"/>
    <col min="7" max="7" width="13.00390625" style="0" customWidth="1"/>
    <col min="8" max="8" width="12.421875" style="0" customWidth="1"/>
    <col min="9" max="9" width="15.00390625" style="0" customWidth="1"/>
    <col min="10" max="10" width="14.8515625" style="0" customWidth="1"/>
    <col min="15" max="15" width="11.28125" style="0" customWidth="1"/>
    <col min="17" max="17" width="12.57421875" style="0" customWidth="1"/>
  </cols>
  <sheetData>
    <row r="1" spans="1:9" ht="15.75" thickTop="1">
      <c r="A1" s="64" t="s">
        <v>40</v>
      </c>
      <c r="B1" s="65" t="s">
        <v>59</v>
      </c>
      <c r="C1" s="66" t="s">
        <v>60</v>
      </c>
      <c r="D1" s="67" t="s">
        <v>73</v>
      </c>
      <c r="F1" s="14" t="s">
        <v>30</v>
      </c>
      <c r="G1" s="68" t="s">
        <v>59</v>
      </c>
      <c r="H1" s="69" t="s">
        <v>67</v>
      </c>
      <c r="I1" s="14" t="s">
        <v>73</v>
      </c>
    </row>
    <row r="2" spans="1:9" ht="45">
      <c r="A2" s="7" t="s">
        <v>49</v>
      </c>
      <c r="B2" s="8">
        <v>50</v>
      </c>
      <c r="C2" s="24" t="e">
        <f>LOOKUP(B2,$G$2:$G$5,$H$2:$H$5)</f>
        <v>#N/A</v>
      </c>
      <c r="D2" s="63" t="s">
        <v>116</v>
      </c>
      <c r="F2" s="8"/>
      <c r="G2" s="16">
        <v>150</v>
      </c>
      <c r="H2" s="15" t="s">
        <v>31</v>
      </c>
      <c r="I2" s="8"/>
    </row>
    <row r="3" spans="1:9" ht="15">
      <c r="A3" s="7" t="s">
        <v>50</v>
      </c>
      <c r="B3" s="8">
        <v>150</v>
      </c>
      <c r="C3" s="24" t="str">
        <f>LOOKUP(B3,$G$2:$G$5,$H$2:$H$5)</f>
        <v>poor</v>
      </c>
      <c r="F3" s="8"/>
      <c r="G3" s="16">
        <v>250</v>
      </c>
      <c r="H3" s="15" t="s">
        <v>71</v>
      </c>
      <c r="I3" s="8" t="s">
        <v>74</v>
      </c>
    </row>
    <row r="4" spans="1:9" ht="15">
      <c r="A4" s="7" t="s">
        <v>51</v>
      </c>
      <c r="B4" s="8">
        <v>250</v>
      </c>
      <c r="C4" s="24" t="str">
        <f>LOOKUP(B4,$G$2:$G$5,$H$2:$H$5)</f>
        <v>average</v>
      </c>
      <c r="F4" s="8"/>
      <c r="G4" s="16">
        <v>500</v>
      </c>
      <c r="H4" s="15" t="s">
        <v>32</v>
      </c>
      <c r="I4" s="8"/>
    </row>
    <row r="5" spans="1:9" ht="15.75" thickBot="1">
      <c r="A5" s="7" t="s">
        <v>52</v>
      </c>
      <c r="B5" s="8">
        <v>400</v>
      </c>
      <c r="C5" s="24" t="str">
        <f>LOOKUP(B5,$G$2:$G$5,$H$2:$H$5)</f>
        <v>average</v>
      </c>
      <c r="F5" s="8"/>
      <c r="G5" s="17">
        <v>700</v>
      </c>
      <c r="H5" s="18" t="s">
        <v>72</v>
      </c>
      <c r="I5" s="8"/>
    </row>
    <row r="6" spans="1:3" ht="15.75" thickTop="1">
      <c r="A6" s="7" t="s">
        <v>54</v>
      </c>
      <c r="B6" s="8">
        <v>600</v>
      </c>
      <c r="C6" s="24" t="str">
        <f>LOOKUP(B6,$G$2:$G$5,$H$2:$H$5)</f>
        <v>rich</v>
      </c>
    </row>
    <row r="7" spans="1:3" ht="15.75" thickBot="1">
      <c r="A7" s="25" t="s">
        <v>53</v>
      </c>
      <c r="B7" s="26">
        <v>800</v>
      </c>
      <c r="C7" s="27" t="str">
        <f>LOOKUP(B7,$G$2:$G$5,$H$2:$H$5)</f>
        <v>spoiled</v>
      </c>
    </row>
    <row r="8" ht="15.75" thickTop="1"/>
    <row r="10" ht="15">
      <c r="A10" s="10" t="s">
        <v>61</v>
      </c>
    </row>
    <row r="11" ht="15">
      <c r="A11" s="8" t="s">
        <v>62</v>
      </c>
    </row>
    <row r="12" ht="15">
      <c r="A12" s="8" t="s">
        <v>63</v>
      </c>
    </row>
    <row r="13" ht="15">
      <c r="A13" s="8" t="s">
        <v>64</v>
      </c>
    </row>
    <row r="14" ht="15">
      <c r="A14" s="8" t="s">
        <v>65</v>
      </c>
    </row>
    <row r="15" ht="15">
      <c r="A15" s="8" t="s">
        <v>66</v>
      </c>
    </row>
    <row r="16" ht="15">
      <c r="A16" s="8"/>
    </row>
    <row r="17" ht="15">
      <c r="A17" s="8" t="s">
        <v>68</v>
      </c>
    </row>
    <row r="18" ht="15">
      <c r="A18" s="8" t="s">
        <v>69</v>
      </c>
    </row>
    <row r="19" ht="15">
      <c r="A19" s="8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11.57421875" style="0" customWidth="1"/>
    <col min="2" max="2" width="13.140625" style="0" customWidth="1"/>
    <col min="3" max="3" width="19.421875" style="0" customWidth="1"/>
    <col min="4" max="4" width="26.7109375" style="0" customWidth="1"/>
    <col min="5" max="6" width="13.00390625" style="0" customWidth="1"/>
    <col min="7" max="7" width="12.421875" style="0" customWidth="1"/>
    <col min="8" max="8" width="15.00390625" style="0" customWidth="1"/>
    <col min="9" max="9" width="14.8515625" style="0" customWidth="1"/>
    <col min="14" max="14" width="11.28125" style="0" customWidth="1"/>
    <col min="16" max="16" width="12.57421875" style="0" customWidth="1"/>
  </cols>
  <sheetData>
    <row r="1" spans="2:10" ht="15.75" thickTop="1">
      <c r="B1" s="75" t="s">
        <v>75</v>
      </c>
      <c r="C1" s="76" t="s">
        <v>79</v>
      </c>
      <c r="D1" s="76" t="s">
        <v>84</v>
      </c>
      <c r="E1" s="77" t="s">
        <v>76</v>
      </c>
      <c r="F1" s="19"/>
      <c r="G1" t="s">
        <v>43</v>
      </c>
      <c r="H1" s="78" t="s">
        <v>77</v>
      </c>
      <c r="I1" s="79" t="s">
        <v>78</v>
      </c>
      <c r="J1" s="80" t="s">
        <v>79</v>
      </c>
    </row>
    <row r="2" spans="2:10" ht="15">
      <c r="B2" s="7" t="s">
        <v>80</v>
      </c>
      <c r="C2" s="8">
        <f>VLOOKUP(B2,$H$2:$J$5,3,FALSE)</f>
        <v>0.4</v>
      </c>
      <c r="D2" s="71">
        <f>C2*I2</f>
        <v>58</v>
      </c>
      <c r="E2" s="72">
        <f>I2-D2</f>
        <v>87</v>
      </c>
      <c r="F2" s="20"/>
      <c r="H2" s="81" t="s">
        <v>80</v>
      </c>
      <c r="I2" s="82">
        <v>145</v>
      </c>
      <c r="J2" s="83">
        <v>0.4</v>
      </c>
    </row>
    <row r="3" spans="2:10" ht="15">
      <c r="B3" s="7" t="s">
        <v>82</v>
      </c>
      <c r="C3" s="8">
        <f>VLOOKUP(B3,$H$2:$J$5,3,FALSE)</f>
        <v>0.6</v>
      </c>
      <c r="D3" s="71">
        <f>C3*I3</f>
        <v>12.6</v>
      </c>
      <c r="E3" s="72">
        <f>I3-D3</f>
        <v>8.4</v>
      </c>
      <c r="F3" s="20"/>
      <c r="H3" s="81" t="s">
        <v>81</v>
      </c>
      <c r="I3" s="82">
        <v>21</v>
      </c>
      <c r="J3" s="83">
        <v>0.3</v>
      </c>
    </row>
    <row r="4" spans="2:10" ht="15.75" thickBot="1">
      <c r="B4" s="25" t="s">
        <v>81</v>
      </c>
      <c r="C4" s="26">
        <f>VLOOKUP(B4,$H$2:$J$5,3,FALSE)</f>
        <v>0.3</v>
      </c>
      <c r="D4" s="73">
        <f>C4*I4</f>
        <v>1.5</v>
      </c>
      <c r="E4" s="74">
        <f>I4-D4</f>
        <v>3.5</v>
      </c>
      <c r="F4" s="20"/>
      <c r="H4" s="81" t="s">
        <v>82</v>
      </c>
      <c r="I4" s="82">
        <v>5</v>
      </c>
      <c r="J4" s="83">
        <v>0.6</v>
      </c>
    </row>
    <row r="5" spans="4:10" ht="16.5" thickBot="1" thickTop="1">
      <c r="D5" s="20"/>
      <c r="H5" s="84" t="s">
        <v>83</v>
      </c>
      <c r="I5" s="85">
        <v>2.5</v>
      </c>
      <c r="J5" s="86">
        <v>0.7</v>
      </c>
    </row>
    <row r="6" ht="15">
      <c r="A6" s="70" t="s">
        <v>61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1" sqref="A11"/>
    </sheetView>
  </sheetViews>
  <sheetFormatPr defaultColWidth="9.140625" defaultRowHeight="15"/>
  <sheetData>
    <row r="1" ht="15">
      <c r="A1" t="s">
        <v>121</v>
      </c>
    </row>
    <row r="3" ht="18.75">
      <c r="A3" s="22" t="s">
        <v>86</v>
      </c>
    </row>
    <row r="4" ht="15">
      <c r="A4" t="s">
        <v>122</v>
      </c>
    </row>
    <row r="5" ht="15">
      <c r="A5" t="s">
        <v>123</v>
      </c>
    </row>
    <row r="6" ht="15">
      <c r="A6" t="s">
        <v>124</v>
      </c>
    </row>
    <row r="7" ht="15">
      <c r="A7" t="s">
        <v>125</v>
      </c>
    </row>
    <row r="8" ht="15">
      <c r="A8" t="s">
        <v>126</v>
      </c>
    </row>
    <row r="9" ht="15">
      <c r="A9" t="s">
        <v>127</v>
      </c>
    </row>
    <row r="11" ht="15">
      <c r="A1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</dc:creator>
  <cp:keywords/>
  <dc:description/>
  <cp:lastModifiedBy>Soha</cp:lastModifiedBy>
  <dcterms:created xsi:type="dcterms:W3CDTF">2009-01-19T20:44:50Z</dcterms:created>
  <dcterms:modified xsi:type="dcterms:W3CDTF">2009-01-29T22:00:00Z</dcterms:modified>
  <cp:category/>
  <cp:version/>
  <cp:contentType/>
  <cp:contentStatus/>
</cp:coreProperties>
</file>