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Sheet1" sheetId="1" r:id="rId1"/>
    <sheet name="Sheet2" sheetId="2" r:id="rId2"/>
    <sheet name="Sheet3" sheetId="3" r:id="rId3"/>
  </sheets>
  <definedNames/>
  <calcPr fullCalcOnLoad="1"/>
  <pivotCaches>
    <pivotCache cacheId="1" r:id="rId4"/>
  </pivotCaches>
</workbook>
</file>

<file path=xl/sharedStrings.xml><?xml version="1.0" encoding="utf-8"?>
<sst xmlns="http://schemas.openxmlformats.org/spreadsheetml/2006/main" count="116" uniqueCount="79">
  <si>
    <t>1. Complex Calculations:</t>
  </si>
  <si>
    <t>Calculate half the value of the average of the above numbers</t>
  </si>
  <si>
    <t xml:space="preserve">Answer: </t>
  </si>
  <si>
    <t>Calculate three-quarters of the cell A1 in Sheet 2. Add the mode of all the above numbers to this value.</t>
  </si>
  <si>
    <t>Answer:</t>
  </si>
  <si>
    <t>2. Pivot Tables</t>
  </si>
  <si>
    <t>Year</t>
  </si>
  <si>
    <t>Company</t>
  </si>
  <si>
    <t>Revenue (in million $s)</t>
  </si>
  <si>
    <t>Exxon</t>
  </si>
  <si>
    <t>Wal-Mart</t>
  </si>
  <si>
    <t>GM</t>
  </si>
  <si>
    <t>Create a pivot table out of the following information. Let the year be a column variable, the Company the row variable, and the Revenue the data variable. The table should show the Sums of the columns and rows.</t>
  </si>
  <si>
    <t>Create another pivot table. This time let the Year be the row variable, and the Company the column variable. Also, the table should display the minimum of the columns and rows. In addition, only display the data for years 2000 and 2002</t>
  </si>
  <si>
    <t>Extra: Create a column chart out of the 1st pivot table. Hint: Use Microsoft Help by pressing F1.</t>
  </si>
  <si>
    <t>3. IF Statements</t>
  </si>
  <si>
    <t>Actual Expenses</t>
  </si>
  <si>
    <t>Predicted Expenses</t>
  </si>
  <si>
    <t>Status</t>
  </si>
  <si>
    <t>Using If statements, fill in the Status column of the above tables.  If the actual expense went over the predicted expenses, the Status should be "Over Budget", otherwise it should be "OK"</t>
  </si>
  <si>
    <t>Student Score</t>
  </si>
  <si>
    <t>Letter Grade</t>
  </si>
  <si>
    <t xml:space="preserve">Using If statements, fill in the Letter Grade Column of the above tables. The letter grade is calculated according to these rules: </t>
  </si>
  <si>
    <t>If Score is</t>
  </si>
  <si>
    <t>Then return</t>
  </si>
  <si>
    <t>Greater than 89</t>
  </si>
  <si>
    <t>A</t>
  </si>
  <si>
    <t>From 80 to 89</t>
  </si>
  <si>
    <t>B</t>
  </si>
  <si>
    <t>From 70 to 79</t>
  </si>
  <si>
    <t>C</t>
  </si>
  <si>
    <t>From 60 to 69</t>
  </si>
  <si>
    <t>D</t>
  </si>
  <si>
    <t>Less than 60</t>
  </si>
  <si>
    <t>F</t>
  </si>
  <si>
    <t>4. LOOKUP</t>
  </si>
  <si>
    <t>Score (rounded down)</t>
  </si>
  <si>
    <t>Corresponding Grade</t>
  </si>
  <si>
    <t>D-</t>
  </si>
  <si>
    <t>D+</t>
  </si>
  <si>
    <t>C-</t>
  </si>
  <si>
    <t>C+</t>
  </si>
  <si>
    <t>B-</t>
  </si>
  <si>
    <t>B+</t>
  </si>
  <si>
    <t>A-</t>
  </si>
  <si>
    <t>A+</t>
  </si>
  <si>
    <t>Letter Grade (2 parameters)</t>
  </si>
  <si>
    <t>Letter Grade (3 parameters)</t>
  </si>
  <si>
    <t>Frequency</t>
  </si>
  <si>
    <t>Color</t>
  </si>
  <si>
    <t>red</t>
  </si>
  <si>
    <t>orange</t>
  </si>
  <si>
    <t>yellow</t>
  </si>
  <si>
    <t>green</t>
  </si>
  <si>
    <t>blue</t>
  </si>
  <si>
    <t>Wave Frequency</t>
  </si>
  <si>
    <t>Color (2 parameters)</t>
  </si>
  <si>
    <t>Color (3 parameters)</t>
  </si>
  <si>
    <t>Using the LOOKUP function, fill in both Color columns in the second table. Use the 1st table as search values and corresponding results.</t>
  </si>
  <si>
    <t>Notice the color corresponding to Wave Frequency 0. Why was this answer given?</t>
  </si>
  <si>
    <t>5. VLOOKUP</t>
  </si>
  <si>
    <t>Density</t>
  </si>
  <si>
    <t>Viscosity</t>
  </si>
  <si>
    <t>Temperature</t>
  </si>
  <si>
    <r>
      <t xml:space="preserve">Using an </t>
    </r>
    <r>
      <rPr>
        <b/>
        <sz val="11"/>
        <color indexed="8"/>
        <rFont val="Calibri"/>
        <family val="2"/>
      </rPr>
      <t xml:space="preserve">approximate </t>
    </r>
    <r>
      <rPr>
        <sz val="11"/>
        <color theme="1"/>
        <rFont val="Calibri"/>
        <family val="2"/>
      </rPr>
      <t>match and VLOOKUP, search for value 1 in the Density Column. Return the value from the Viscosity column.</t>
    </r>
  </si>
  <si>
    <r>
      <t xml:space="preserve">Using an </t>
    </r>
    <r>
      <rPr>
        <b/>
        <sz val="11"/>
        <color indexed="8"/>
        <rFont val="Calibri"/>
        <family val="2"/>
      </rPr>
      <t xml:space="preserve">approximate </t>
    </r>
    <r>
      <rPr>
        <sz val="11"/>
        <color theme="1"/>
        <rFont val="Calibri"/>
        <family val="2"/>
      </rPr>
      <t>match and VLOOKUP, search for value 1 in the Density Column. Return the value from the Temperature column.</t>
    </r>
  </si>
  <si>
    <r>
      <t xml:space="preserve">Using an </t>
    </r>
    <r>
      <rPr>
        <b/>
        <sz val="11"/>
        <color indexed="8"/>
        <rFont val="Calibri"/>
        <family val="2"/>
      </rPr>
      <t>exact</t>
    </r>
    <r>
      <rPr>
        <sz val="11"/>
        <color theme="1"/>
        <rFont val="Calibri"/>
        <family val="2"/>
      </rPr>
      <t xml:space="preserve"> match and VLOOKUP, search for value 0.7 in the Density column. Return the value from the Viscosity column. Why was this value returned?</t>
    </r>
  </si>
  <si>
    <r>
      <t xml:space="preserve">Using an </t>
    </r>
    <r>
      <rPr>
        <b/>
        <sz val="11"/>
        <color indexed="8"/>
        <rFont val="Calibri"/>
        <family val="2"/>
      </rPr>
      <t xml:space="preserve">approximate </t>
    </r>
    <r>
      <rPr>
        <sz val="11"/>
        <color theme="1"/>
        <rFont val="Calibri"/>
        <family val="2"/>
      </rPr>
      <t>match and VLOOKUP, search for value 0.1 in the Density column.Return the value from the Temperature column. Why was this value returned?</t>
    </r>
  </si>
  <si>
    <r>
      <t xml:space="preserve">Using an </t>
    </r>
    <r>
      <rPr>
        <b/>
        <sz val="11"/>
        <color indexed="8"/>
        <rFont val="Calibri"/>
        <family val="2"/>
      </rPr>
      <t xml:space="preserve">exact </t>
    </r>
    <r>
      <rPr>
        <sz val="11"/>
        <color theme="1"/>
        <rFont val="Calibri"/>
        <family val="2"/>
      </rPr>
      <t>match and VLOOKUP, search for value 1.09 in the Density column. Return the value from the temperature column.</t>
    </r>
  </si>
  <si>
    <r>
      <t xml:space="preserve">Using an </t>
    </r>
    <r>
      <rPr>
        <b/>
        <sz val="11"/>
        <color indexed="8"/>
        <rFont val="Calibri"/>
        <family val="2"/>
      </rPr>
      <t xml:space="preserve">exact </t>
    </r>
    <r>
      <rPr>
        <sz val="11"/>
        <color theme="1"/>
        <rFont val="Calibri"/>
        <family val="2"/>
      </rPr>
      <t>match and VLOOKUP, search for 2.93 in the VISCOSITY column. Return the value from the Temperature column. Why should an approximate match on the Viscosity column NOT be used in its current state?</t>
    </r>
  </si>
  <si>
    <t>Week 1 Lab 2 Answers: Complex calculations, PivotTables, IF statements and LOOKUP.</t>
  </si>
  <si>
    <t>Grand Total</t>
  </si>
  <si>
    <t>Sum of Revenue (in million $s)</t>
  </si>
  <si>
    <t>Min of Revenue (in million $s)</t>
  </si>
  <si>
    <t>Using the LOOKUP function, fill in both Letter Grade columns in the second table. Use the 1st table as search values and corresponding results. Use the 2 parameter LOOKUP in the 1st Letter Grade column and the 3 parameter LOOKUP in the 2nd one.</t>
  </si>
  <si>
    <t>N/A is given since the LOOKUP function rounds down to the nearest value. Since 0 is less than the smallest Frequency in the 1st table, no value can be given for it.</t>
  </si>
  <si>
    <t>There is no exact match for 0.7 in the table.</t>
  </si>
  <si>
    <t>0.1 is less than the smallest value in the Density column.</t>
  </si>
  <si>
    <t>The Viscosity column is not arranged in ascending order, which is necessary for both LOOKUP functions and VLOOKUP approximation.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</si>
</sst>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theme="1"/>
      <name val="Calibri"/>
      <family val="2"/>
    </font>
    <font>
      <sz val="11"/>
      <color indexed="8"/>
      <name val="Calibri"/>
      <family val="2"/>
    </font>
    <font>
      <b/>
      <sz val="11"/>
      <color indexed="8"/>
      <name val="Calibri"/>
      <family val="2"/>
    </font>
    <font>
      <b/>
      <sz val="16"/>
      <color indexed="8"/>
      <name val="Calibri"/>
      <family val="2"/>
    </font>
    <font>
      <b/>
      <sz val="14"/>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4"/>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style="thin">
        <color indexed="8"/>
      </right>
      <top/>
      <bottom/>
    </border>
    <border>
      <left/>
      <right/>
      <top style="thin">
        <color indexed="8"/>
      </top>
      <bottom/>
    </border>
    <border>
      <left/>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8">
    <xf numFmtId="0" fontId="0" fillId="0" borderId="0" xfId="0" applyFont="1" applyAlignment="1">
      <alignment/>
    </xf>
    <xf numFmtId="0" fontId="37" fillId="0" borderId="0" xfId="0" applyFont="1" applyAlignment="1">
      <alignment/>
    </xf>
    <xf numFmtId="0" fontId="38" fillId="0" borderId="0" xfId="0" applyFont="1" applyAlignment="1">
      <alignment/>
    </xf>
    <xf numFmtId="0" fontId="35" fillId="0" borderId="0" xfId="0" applyFont="1" applyAlignment="1">
      <alignment/>
    </xf>
    <xf numFmtId="164" fontId="0" fillId="0" borderId="0" xfId="0" applyNumberFormat="1" applyAlignment="1">
      <alignment/>
    </xf>
    <xf numFmtId="4" fontId="0" fillId="0" borderId="0" xfId="0" applyNumberFormat="1" applyAlignment="1">
      <alignment/>
    </xf>
    <xf numFmtId="0" fontId="0" fillId="0" borderId="0" xfId="0" applyNumberFormat="1" applyAlignment="1">
      <alignment/>
    </xf>
    <xf numFmtId="0" fontId="35" fillId="0" borderId="0" xfId="0" applyFont="1" applyBorder="1" applyAlignment="1">
      <alignment/>
    </xf>
    <xf numFmtId="0" fontId="0" fillId="0" borderId="0" xfId="0" applyBorder="1" applyAlignment="1">
      <alignment/>
    </xf>
    <xf numFmtId="0" fontId="0" fillId="0" borderId="10" xfId="0" applyBorder="1" applyAlignment="1">
      <alignment/>
    </xf>
    <xf numFmtId="0" fontId="39"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NumberFormat="1" applyBorder="1" applyAlignment="1">
      <alignment/>
    </xf>
    <xf numFmtId="0" fontId="0" fillId="0" borderId="14" xfId="0" applyNumberFormat="1" applyBorder="1" applyAlignment="1">
      <alignment/>
    </xf>
    <xf numFmtId="0" fontId="0" fillId="0" borderId="17" xfId="0"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17" xfId="0" applyNumberFormat="1" applyBorder="1" applyAlignment="1">
      <alignment/>
    </xf>
    <xf numFmtId="0" fontId="0" fillId="0" borderId="15" xfId="0" applyNumberFormat="1" applyBorder="1" applyAlignment="1">
      <alignment/>
    </xf>
    <xf numFmtId="0" fontId="0" fillId="0" borderId="19" xfId="0"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[0]Sheet1!PivotTable3</c:name>
  </c:pivotSource>
  <c:chart>
    <c:plotArea>
      <c:layout/>
      <c:barChart>
        <c:barDir val="col"/>
        <c:grouping val="clustered"/>
        <c:varyColors val="0"/>
        <c:ser>
          <c:idx val="0"/>
          <c:order val="0"/>
          <c:tx>
            <c:v>Year 2000</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Exxon</c:v>
              </c:pt>
              <c:pt idx="1">
                <c:v>GM</c:v>
              </c:pt>
              <c:pt idx="2">
                <c:v>Wal-Mart</c:v>
              </c:pt>
              <c:pt idx="3">
                <c:v>Grand Total</c:v>
              </c:pt>
            </c:strLit>
          </c:cat>
          <c:val>
            <c:numLit>
              <c:ptCount val="4"/>
              <c:pt idx="0">
                <c:v>163881</c:v>
              </c:pt>
              <c:pt idx="1">
                <c:v>189058</c:v>
              </c:pt>
              <c:pt idx="2">
                <c:v>166809</c:v>
              </c:pt>
              <c:pt idx="3">
                <c:v>519748</c:v>
              </c:pt>
            </c:numLit>
          </c:val>
        </c:ser>
        <c:ser>
          <c:idx val="1"/>
          <c:order val="1"/>
          <c:tx>
            <c:v>Year 2002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Exxon</c:v>
              </c:pt>
              <c:pt idx="1">
                <c:v>GM</c:v>
              </c:pt>
              <c:pt idx="2">
                <c:v>Wal-Mart</c:v>
              </c:pt>
              <c:pt idx="3">
                <c:v>Grand Total</c:v>
              </c:pt>
            </c:strLit>
          </c:cat>
          <c:val>
            <c:numLit>
              <c:ptCount val="4"/>
              <c:pt idx="0">
                <c:v>191581</c:v>
              </c:pt>
              <c:pt idx="1">
                <c:v>177260</c:v>
              </c:pt>
              <c:pt idx="2">
                <c:v>219812</c:v>
              </c:pt>
              <c:pt idx="3">
                <c:v>588653</c:v>
              </c:pt>
            </c:numLit>
          </c:val>
        </c:ser>
        <c:ser>
          <c:idx val="2"/>
          <c:order val="2"/>
          <c:tx>
            <c:v>Year 2004</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Exxon</c:v>
              </c:pt>
              <c:pt idx="1">
                <c:v>GM</c:v>
              </c:pt>
              <c:pt idx="2">
                <c:v>Wal-Mart</c:v>
              </c:pt>
              <c:pt idx="3">
                <c:v>Grand Total</c:v>
              </c:pt>
            </c:strLit>
          </c:cat>
          <c:val>
            <c:numLit>
              <c:ptCount val="4"/>
              <c:pt idx="0">
                <c:v>213199</c:v>
              </c:pt>
              <c:pt idx="1">
                <c:v>195645.2</c:v>
              </c:pt>
              <c:pt idx="2">
                <c:v>258681</c:v>
              </c:pt>
              <c:pt idx="3">
                <c:v>667525.2</c:v>
              </c:pt>
            </c:numLit>
          </c:val>
        </c:ser>
        <c:ser>
          <c:idx val="3"/>
          <c:order val="3"/>
          <c:tx>
            <c:v>Year 2006</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Exxon</c:v>
              </c:pt>
              <c:pt idx="1">
                <c:v>GM</c:v>
              </c:pt>
              <c:pt idx="2">
                <c:v>Wal-Mart</c:v>
              </c:pt>
              <c:pt idx="3">
                <c:v>Grand Total</c:v>
              </c:pt>
            </c:strLit>
          </c:cat>
          <c:val>
            <c:numLit>
              <c:ptCount val="4"/>
              <c:pt idx="0">
                <c:v>339938</c:v>
              </c:pt>
              <c:pt idx="1">
                <c:v>192604</c:v>
              </c:pt>
              <c:pt idx="2">
                <c:v>315654</c:v>
              </c:pt>
              <c:pt idx="3">
                <c:v>848196</c:v>
              </c:pt>
            </c:numLit>
          </c:val>
        </c:ser>
        <c:axId val="46427411"/>
        <c:axId val="15193516"/>
      </c:barChart>
      <c:catAx>
        <c:axId val="46427411"/>
        <c:scaling>
          <c:orientation val="minMax"/>
        </c:scaling>
        <c:axPos val="b"/>
        <c:delete val="0"/>
        <c:numFmt formatCode="General" sourceLinked="1"/>
        <c:majorTickMark val="out"/>
        <c:minorTickMark val="none"/>
        <c:tickLblPos val="nextTo"/>
        <c:spPr>
          <a:ln w="3175">
            <a:solidFill>
              <a:srgbClr val="808080"/>
            </a:solidFill>
          </a:ln>
        </c:spPr>
        <c:crossAx val="15193516"/>
        <c:crosses val="autoZero"/>
        <c:auto val="1"/>
        <c:lblOffset val="100"/>
        <c:tickLblSkip val="1"/>
        <c:noMultiLvlLbl val="0"/>
      </c:catAx>
      <c:valAx>
        <c:axId val="151935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27411"/>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63</xdr:row>
      <xdr:rowOff>152400</xdr:rowOff>
    </xdr:from>
    <xdr:to>
      <xdr:col>5</xdr:col>
      <xdr:colOff>171450</xdr:colOff>
      <xdr:row>76</xdr:row>
      <xdr:rowOff>28575</xdr:rowOff>
    </xdr:to>
    <xdr:graphicFrame>
      <xdr:nvGraphicFramePr>
        <xdr:cNvPr id="1" name="Chart 1"/>
        <xdr:cNvGraphicFramePr/>
      </xdr:nvGraphicFramePr>
      <xdr:xfrm>
        <a:off x="847725" y="12325350"/>
        <a:ext cx="5133975" cy="23526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6:C28" sheet="Sheet1"/>
  </cacheSource>
  <cacheFields count="3">
    <cacheField name="Year">
      <sharedItems containsSemiMixedTypes="0" containsString="0" containsMixedTypes="0" containsNumber="1" containsInteger="1" count="4">
        <n v="2000"/>
        <n v="2002"/>
        <n v="2004"/>
        <n v="2006"/>
      </sharedItems>
    </cacheField>
    <cacheField name="Company">
      <sharedItems containsMixedTypes="0" count="3">
        <s v="Exxon"/>
        <s v="Wal-Mart"/>
        <s v="GM"/>
      </sharedItems>
    </cacheField>
    <cacheField name="Revenue (in million $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7:E51" firstHeaderRow="1" firstDataRow="2" firstDataCol="1"/>
  <pivotFields count="3">
    <pivotField axis="axisRow" compact="0" outline="0" subtotalTop="0" showAll="0">
      <items count="5">
        <item x="0"/>
        <item x="1"/>
        <item h="1" x="2"/>
        <item h="1" x="3"/>
        <item t="default"/>
      </items>
    </pivotField>
    <pivotField axis="axisCol" compact="0" outline="0" subtotalTop="0" showAll="0">
      <items count="4">
        <item x="0"/>
        <item x="2"/>
        <item x="1"/>
        <item t="default"/>
      </items>
    </pivotField>
    <pivotField dataField="1" compact="0" outline="0" subtotalTop="0" showAll="0"/>
  </pivotFields>
  <rowFields count="1">
    <field x="0"/>
  </rowFields>
  <rowItems count="3">
    <i>
      <x/>
    </i>
    <i>
      <x v="1"/>
    </i>
    <i t="grand">
      <x/>
    </i>
  </rowItems>
  <colFields count="1">
    <field x="1"/>
  </colFields>
  <colItems count="4">
    <i>
      <x/>
    </i>
    <i>
      <x v="1"/>
    </i>
    <i>
      <x v="2"/>
    </i>
    <i t="grand">
      <x/>
    </i>
  </colItems>
  <dataFields count="1">
    <dataField name="Min of Revenue (in million $s)" fld="2" subtotal="min"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2:F37" firstHeaderRow="1" firstDataRow="2" firstDataCol="1"/>
  <pivotFields count="3">
    <pivotField axis="axisCol" compact="0" outline="0" subtotalTop="0" showAll="0">
      <items count="5">
        <item x="0"/>
        <item x="1"/>
        <item x="2"/>
        <item x="3"/>
        <item t="default"/>
      </items>
    </pivotField>
    <pivotField axis="axisRow" compact="0" outline="0" subtotalTop="0" showAll="0">
      <items count="4">
        <item x="0"/>
        <item x="2"/>
        <item x="1"/>
        <item t="default"/>
      </items>
    </pivotField>
    <pivotField dataField="1" compact="0" outline="0" subtotalTop="0" showAll="0"/>
  </pivotFields>
  <rowFields count="1">
    <field x="1"/>
  </rowFields>
  <rowItems count="4">
    <i>
      <x/>
    </i>
    <i>
      <x v="1"/>
    </i>
    <i>
      <x v="2"/>
    </i>
    <i t="grand">
      <x/>
    </i>
  </rowItems>
  <colFields count="1">
    <field x="0"/>
  </colFields>
  <colItems count="5">
    <i>
      <x/>
    </i>
    <i>
      <x v="1"/>
    </i>
    <i>
      <x v="2"/>
    </i>
    <i>
      <x v="3"/>
    </i>
    <i t="grand">
      <x/>
    </i>
  </colItems>
  <dataFields count="1">
    <dataField name="Sum of Revenue (in million $s)"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O186"/>
  <sheetViews>
    <sheetView tabSelected="1" zoomScalePageLayoutView="0" workbookViewId="0" topLeftCell="A167">
      <selection activeCell="C187" sqref="C187"/>
    </sheetView>
  </sheetViews>
  <sheetFormatPr defaultColWidth="9.140625" defaultRowHeight="15"/>
  <cols>
    <col min="1" max="1" width="28.140625" style="0" customWidth="1"/>
    <col min="2" max="2" width="25.00390625" style="0" customWidth="1"/>
    <col min="3" max="4" width="11.421875" style="0" customWidth="1"/>
    <col min="5" max="5" width="11.140625" style="0" customWidth="1"/>
    <col min="6" max="6" width="28.57421875" style="0" customWidth="1"/>
    <col min="7" max="7" width="28.57421875" style="0" bestFit="1" customWidth="1"/>
    <col min="8" max="8" width="16.421875" style="0" bestFit="1" customWidth="1"/>
    <col min="9" max="9" width="33.57421875" style="0" bestFit="1" customWidth="1"/>
  </cols>
  <sheetData>
    <row r="1" ht="21">
      <c r="A1" s="1" t="s">
        <v>70</v>
      </c>
    </row>
    <row r="3" ht="18.75">
      <c r="A3" s="2" t="s">
        <v>0</v>
      </c>
    </row>
    <row r="5" spans="1:8" ht="15">
      <c r="A5">
        <v>5</v>
      </c>
      <c r="B5">
        <v>10</v>
      </c>
      <c r="C5">
        <v>20</v>
      </c>
      <c r="D5">
        <v>20</v>
      </c>
      <c r="E5">
        <v>25</v>
      </c>
      <c r="F5">
        <v>30</v>
      </c>
      <c r="G5">
        <v>35</v>
      </c>
      <c r="H5">
        <v>40</v>
      </c>
    </row>
    <row r="7" ht="15">
      <c r="A7" t="s">
        <v>1</v>
      </c>
    </row>
    <row r="8" spans="1:2" ht="15">
      <c r="A8" t="s">
        <v>2</v>
      </c>
      <c r="B8">
        <f>AVERAGE(A5:H5)/2</f>
        <v>11.5625</v>
      </c>
    </row>
    <row r="10" ht="15">
      <c r="A10" t="s">
        <v>3</v>
      </c>
    </row>
    <row r="11" spans="1:2" ht="15">
      <c r="A11" t="s">
        <v>4</v>
      </c>
      <c r="B11">
        <f>(3/4)*Sheet2!A1+MODE(A5:H5)</f>
        <v>35</v>
      </c>
    </row>
    <row r="14" ht="18.75">
      <c r="A14" s="2" t="s">
        <v>5</v>
      </c>
    </row>
    <row r="16" spans="1:3" ht="15">
      <c r="A16" s="3" t="s">
        <v>6</v>
      </c>
      <c r="B16" s="3" t="s">
        <v>7</v>
      </c>
      <c r="C16" s="3" t="s">
        <v>8</v>
      </c>
    </row>
    <row r="17" spans="1:3" ht="15">
      <c r="A17">
        <v>2000</v>
      </c>
      <c r="B17" t="s">
        <v>9</v>
      </c>
      <c r="C17" s="4">
        <v>163881</v>
      </c>
    </row>
    <row r="18" spans="1:3" ht="15">
      <c r="A18">
        <v>2000</v>
      </c>
      <c r="B18" t="s">
        <v>10</v>
      </c>
      <c r="C18" s="4">
        <v>166809</v>
      </c>
    </row>
    <row r="19" spans="1:3" ht="15">
      <c r="A19">
        <v>2000</v>
      </c>
      <c r="B19" t="s">
        <v>11</v>
      </c>
      <c r="C19" s="4">
        <v>189058</v>
      </c>
    </row>
    <row r="20" spans="1:3" ht="15">
      <c r="A20">
        <v>2002</v>
      </c>
      <c r="B20" t="s">
        <v>9</v>
      </c>
      <c r="C20" s="4">
        <v>191581</v>
      </c>
    </row>
    <row r="21" spans="1:3" ht="15">
      <c r="A21">
        <v>2002</v>
      </c>
      <c r="B21" t="s">
        <v>10</v>
      </c>
      <c r="C21" s="4">
        <v>219812</v>
      </c>
    </row>
    <row r="22" spans="1:3" ht="15">
      <c r="A22">
        <v>2002</v>
      </c>
      <c r="B22" t="s">
        <v>11</v>
      </c>
      <c r="C22" s="4">
        <v>177260</v>
      </c>
    </row>
    <row r="23" spans="1:3" ht="15">
      <c r="A23">
        <v>2004</v>
      </c>
      <c r="B23" t="s">
        <v>9</v>
      </c>
      <c r="C23" s="4">
        <v>213199</v>
      </c>
    </row>
    <row r="24" spans="1:3" ht="15">
      <c r="A24">
        <v>2004</v>
      </c>
      <c r="B24" t="s">
        <v>10</v>
      </c>
      <c r="C24" s="4">
        <v>258681</v>
      </c>
    </row>
    <row r="25" spans="1:3" ht="15">
      <c r="A25">
        <v>2004</v>
      </c>
      <c r="B25" t="s">
        <v>11</v>
      </c>
      <c r="C25" s="4">
        <v>195645.2</v>
      </c>
    </row>
    <row r="26" spans="1:3" ht="15">
      <c r="A26">
        <v>2006</v>
      </c>
      <c r="B26" t="s">
        <v>9</v>
      </c>
      <c r="C26" s="4">
        <v>339938</v>
      </c>
    </row>
    <row r="27" spans="1:3" ht="15">
      <c r="A27">
        <v>2006</v>
      </c>
      <c r="B27" t="s">
        <v>10</v>
      </c>
      <c r="C27" s="5">
        <v>315654</v>
      </c>
    </row>
    <row r="28" spans="1:3" ht="15">
      <c r="A28">
        <v>2006</v>
      </c>
      <c r="B28" t="s">
        <v>11</v>
      </c>
      <c r="C28" s="4">
        <v>192604</v>
      </c>
    </row>
    <row r="30" ht="15">
      <c r="A30" t="s">
        <v>12</v>
      </c>
    </row>
    <row r="31" ht="15">
      <c r="A31" t="s">
        <v>4</v>
      </c>
    </row>
    <row r="32" spans="1:6" ht="15">
      <c r="A32" s="14" t="s">
        <v>72</v>
      </c>
      <c r="B32" s="14" t="s">
        <v>6</v>
      </c>
      <c r="C32" s="12"/>
      <c r="D32" s="12"/>
      <c r="E32" s="12"/>
      <c r="F32" s="13"/>
    </row>
    <row r="33" spans="1:6" ht="15">
      <c r="A33" s="14" t="s">
        <v>7</v>
      </c>
      <c r="B33" s="11">
        <v>2000</v>
      </c>
      <c r="C33" s="24">
        <v>2002</v>
      </c>
      <c r="D33" s="24">
        <v>2004</v>
      </c>
      <c r="E33" s="24">
        <v>2006</v>
      </c>
      <c r="F33" s="15" t="s">
        <v>71</v>
      </c>
    </row>
    <row r="34" spans="1:6" ht="15">
      <c r="A34" s="11" t="s">
        <v>9</v>
      </c>
      <c r="B34" s="21">
        <v>163881</v>
      </c>
      <c r="C34" s="25">
        <v>191581</v>
      </c>
      <c r="D34" s="25">
        <v>213199</v>
      </c>
      <c r="E34" s="25">
        <v>339938</v>
      </c>
      <c r="F34" s="18">
        <v>908599</v>
      </c>
    </row>
    <row r="35" spans="1:6" ht="15">
      <c r="A35" s="19" t="s">
        <v>11</v>
      </c>
      <c r="B35" s="22">
        <v>189058</v>
      </c>
      <c r="C35" s="6">
        <v>177260</v>
      </c>
      <c r="D35" s="6">
        <v>195645.2</v>
      </c>
      <c r="E35" s="6">
        <v>192604</v>
      </c>
      <c r="F35" s="20">
        <v>754567.2</v>
      </c>
    </row>
    <row r="36" spans="1:6" ht="15">
      <c r="A36" s="19" t="s">
        <v>10</v>
      </c>
      <c r="B36" s="22">
        <v>166809</v>
      </c>
      <c r="C36" s="6">
        <v>219812</v>
      </c>
      <c r="D36" s="6">
        <v>258681</v>
      </c>
      <c r="E36" s="6">
        <v>315654</v>
      </c>
      <c r="F36" s="20">
        <v>960956</v>
      </c>
    </row>
    <row r="37" spans="1:6" ht="15">
      <c r="A37" s="16" t="s">
        <v>71</v>
      </c>
      <c r="B37" s="23">
        <v>519748</v>
      </c>
      <c r="C37" s="26">
        <v>588653</v>
      </c>
      <c r="D37" s="26">
        <v>667525.2</v>
      </c>
      <c r="E37" s="26">
        <v>848196</v>
      </c>
      <c r="F37" s="17">
        <v>2624122.2</v>
      </c>
    </row>
    <row r="45" ht="15">
      <c r="A45" t="s">
        <v>13</v>
      </c>
    </row>
    <row r="46" ht="15">
      <c r="A46" t="s">
        <v>4</v>
      </c>
    </row>
    <row r="47" spans="1:5" ht="15">
      <c r="A47" s="14" t="s">
        <v>73</v>
      </c>
      <c r="B47" s="14" t="s">
        <v>7</v>
      </c>
      <c r="C47" s="12"/>
      <c r="D47" s="12"/>
      <c r="E47" s="13"/>
    </row>
    <row r="48" spans="1:5" ht="15">
      <c r="A48" s="14" t="s">
        <v>6</v>
      </c>
      <c r="B48" s="11" t="s">
        <v>9</v>
      </c>
      <c r="C48" s="24" t="s">
        <v>11</v>
      </c>
      <c r="D48" s="24" t="s">
        <v>10</v>
      </c>
      <c r="E48" s="15" t="s">
        <v>71</v>
      </c>
    </row>
    <row r="49" spans="1:5" ht="15">
      <c r="A49" s="11">
        <v>2000</v>
      </c>
      <c r="B49" s="21">
        <v>163881</v>
      </c>
      <c r="C49" s="25">
        <v>189058</v>
      </c>
      <c r="D49" s="25">
        <v>166809</v>
      </c>
      <c r="E49" s="18">
        <v>163881</v>
      </c>
    </row>
    <row r="50" spans="1:5" ht="15">
      <c r="A50" s="19">
        <v>2002</v>
      </c>
      <c r="B50" s="22">
        <v>191581</v>
      </c>
      <c r="C50" s="6">
        <v>177260</v>
      </c>
      <c r="D50" s="6">
        <v>219812</v>
      </c>
      <c r="E50" s="20">
        <v>177260</v>
      </c>
    </row>
    <row r="51" spans="1:5" ht="15">
      <c r="A51" s="16" t="s">
        <v>71</v>
      </c>
      <c r="B51" s="23">
        <v>163881</v>
      </c>
      <c r="C51" s="26">
        <v>177260</v>
      </c>
      <c r="D51" s="26">
        <v>166809</v>
      </c>
      <c r="E51" s="17">
        <v>163881</v>
      </c>
    </row>
    <row r="63" ht="15">
      <c r="A63" t="s">
        <v>14</v>
      </c>
    </row>
    <row r="64" ht="15">
      <c r="A64" t="s">
        <v>4</v>
      </c>
    </row>
    <row r="78" ht="18.75">
      <c r="A78" s="2" t="s">
        <v>15</v>
      </c>
    </row>
    <row r="79" spans="1:3" ht="15">
      <c r="A79" s="7" t="s">
        <v>16</v>
      </c>
      <c r="B79" s="7" t="s">
        <v>17</v>
      </c>
      <c r="C79" s="7" t="s">
        <v>18</v>
      </c>
    </row>
    <row r="80" spans="1:3" ht="15">
      <c r="A80" s="8">
        <v>1500</v>
      </c>
      <c r="B80" s="8">
        <v>900</v>
      </c>
      <c r="C80" s="8" t="str">
        <f>IF(A80&gt;B80,"Over Budget","OK")</f>
        <v>Over Budget</v>
      </c>
    </row>
    <row r="81" spans="1:3" ht="15">
      <c r="A81" s="8">
        <v>500</v>
      </c>
      <c r="B81" s="8">
        <v>900</v>
      </c>
      <c r="C81" s="8" t="str">
        <f>IF(A81&gt;B81,"Over Budget","OK")</f>
        <v>OK</v>
      </c>
    </row>
    <row r="82" spans="1:3" ht="15">
      <c r="A82" s="8">
        <v>500</v>
      </c>
      <c r="B82" s="8">
        <v>925</v>
      </c>
      <c r="C82" s="8" t="str">
        <f>IF(A82&gt;B82,"Over Budget","OK")</f>
        <v>OK</v>
      </c>
    </row>
    <row r="83" spans="1:3" ht="15">
      <c r="A83" s="27">
        <v>1250</v>
      </c>
      <c r="B83" s="27">
        <v>1200</v>
      </c>
      <c r="C83" s="8" t="str">
        <f>IF(A83&gt;B83,"Over Budget","OK")</f>
        <v>Over Budget</v>
      </c>
    </row>
    <row r="84" spans="1:3" ht="15">
      <c r="A84" s="8"/>
      <c r="B84" s="8"/>
      <c r="C84" s="8"/>
    </row>
    <row r="85" spans="1:15" ht="15">
      <c r="A85" s="9" t="s">
        <v>19</v>
      </c>
      <c r="B85" s="9"/>
      <c r="C85" s="9"/>
      <c r="D85" s="9"/>
      <c r="E85" s="9"/>
      <c r="F85" s="9"/>
      <c r="G85" s="9"/>
      <c r="H85" s="9"/>
      <c r="I85" s="9"/>
      <c r="J85" s="9"/>
      <c r="K85" s="9"/>
      <c r="L85" s="9"/>
      <c r="M85" s="9"/>
      <c r="N85" s="9"/>
      <c r="O85" s="9"/>
    </row>
    <row r="86" ht="15">
      <c r="A86" s="3"/>
    </row>
    <row r="89" spans="1:2" ht="15">
      <c r="A89" s="3" t="s">
        <v>20</v>
      </c>
      <c r="B89" s="3" t="s">
        <v>21</v>
      </c>
    </row>
    <row r="90" spans="1:2" ht="15">
      <c r="A90">
        <v>45</v>
      </c>
      <c r="B90" t="str">
        <f>IF(A90&gt;89,"A",IF(A90&gt;80,"B",IF(A90&gt;70,"C",IF(A90&gt;60,"D","F"))))</f>
        <v>F</v>
      </c>
    </row>
    <row r="91" spans="1:2" ht="15">
      <c r="A91">
        <v>90</v>
      </c>
      <c r="B91" t="str">
        <f aca="true" t="shared" si="0" ref="B91:B96">IF(A91&gt;89,"A",IF(A91&gt;80,"B",IF(A91&gt;70,"C",IF(A91&gt;60,"D","F"))))</f>
        <v>A</v>
      </c>
    </row>
    <row r="92" spans="1:2" ht="15">
      <c r="A92">
        <v>78</v>
      </c>
      <c r="B92" t="str">
        <f t="shared" si="0"/>
        <v>C</v>
      </c>
    </row>
    <row r="93" spans="1:2" ht="15">
      <c r="A93">
        <v>62</v>
      </c>
      <c r="B93" t="str">
        <f t="shared" si="0"/>
        <v>D</v>
      </c>
    </row>
    <row r="94" spans="1:2" ht="15">
      <c r="A94">
        <v>22</v>
      </c>
      <c r="B94" t="str">
        <f t="shared" si="0"/>
        <v>F</v>
      </c>
    </row>
    <row r="95" spans="1:2" ht="15">
      <c r="A95">
        <v>95</v>
      </c>
      <c r="B95" t="str">
        <f t="shared" si="0"/>
        <v>A</v>
      </c>
    </row>
    <row r="96" spans="1:2" ht="15">
      <c r="A96">
        <v>88</v>
      </c>
      <c r="B96" t="str">
        <f t="shared" si="0"/>
        <v>B</v>
      </c>
    </row>
    <row r="98" ht="15">
      <c r="A98" t="s">
        <v>22</v>
      </c>
    </row>
    <row r="99" spans="1:2" ht="15">
      <c r="A99" s="3" t="s">
        <v>23</v>
      </c>
      <c r="B99" s="3" t="s">
        <v>24</v>
      </c>
    </row>
    <row r="100" spans="1:2" ht="15">
      <c r="A100" t="s">
        <v>25</v>
      </c>
      <c r="B100" t="s">
        <v>26</v>
      </c>
    </row>
    <row r="101" spans="1:15" ht="15">
      <c r="A101" s="8" t="s">
        <v>27</v>
      </c>
      <c r="B101" s="8" t="s">
        <v>28</v>
      </c>
      <c r="C101" s="8"/>
      <c r="D101" s="8"/>
      <c r="E101" s="8"/>
      <c r="F101" s="8"/>
      <c r="G101" s="8"/>
      <c r="H101" s="8"/>
      <c r="I101" s="8"/>
      <c r="J101" s="8"/>
      <c r="K101" s="8"/>
      <c r="L101" s="8"/>
      <c r="M101" s="8"/>
      <c r="N101" s="8"/>
      <c r="O101" s="8"/>
    </row>
    <row r="102" spans="1:15" ht="15">
      <c r="A102" s="8" t="s">
        <v>29</v>
      </c>
      <c r="B102" s="8" t="s">
        <v>30</v>
      </c>
      <c r="C102" s="8"/>
      <c r="D102" s="8"/>
      <c r="E102" s="8"/>
      <c r="F102" s="8"/>
      <c r="G102" s="8"/>
      <c r="H102" s="8"/>
      <c r="I102" s="8"/>
      <c r="J102" s="8"/>
      <c r="K102" s="8"/>
      <c r="L102" s="8"/>
      <c r="M102" s="8"/>
      <c r="N102" s="8"/>
      <c r="O102" s="8"/>
    </row>
    <row r="103" spans="1:15" ht="15">
      <c r="A103" s="8" t="s">
        <v>31</v>
      </c>
      <c r="B103" s="8" t="s">
        <v>32</v>
      </c>
      <c r="C103" s="8"/>
      <c r="D103" s="8"/>
      <c r="E103" s="8"/>
      <c r="F103" s="8"/>
      <c r="G103" s="8"/>
      <c r="H103" s="8"/>
      <c r="I103" s="8"/>
      <c r="J103" s="8"/>
      <c r="K103" s="8"/>
      <c r="L103" s="8"/>
      <c r="M103" s="8"/>
      <c r="N103" s="8"/>
      <c r="O103" s="8"/>
    </row>
    <row r="104" spans="1:15" ht="15">
      <c r="A104" s="9" t="s">
        <v>33</v>
      </c>
      <c r="B104" s="9" t="s">
        <v>34</v>
      </c>
      <c r="C104" s="9"/>
      <c r="D104" s="9"/>
      <c r="E104" s="9"/>
      <c r="F104" s="9"/>
      <c r="G104" s="9"/>
      <c r="H104" s="9"/>
      <c r="I104" s="9"/>
      <c r="J104" s="9"/>
      <c r="K104" s="9"/>
      <c r="L104" s="9"/>
      <c r="M104" s="9"/>
      <c r="N104" s="9"/>
      <c r="O104" s="9"/>
    </row>
    <row r="108" ht="18.75">
      <c r="A108" s="2" t="s">
        <v>35</v>
      </c>
    </row>
    <row r="109" spans="1:2" ht="15">
      <c r="A109" s="3" t="s">
        <v>36</v>
      </c>
      <c r="B109" s="3" t="s">
        <v>37</v>
      </c>
    </row>
    <row r="110" spans="1:2" ht="15">
      <c r="A110">
        <v>0</v>
      </c>
      <c r="B110" t="s">
        <v>34</v>
      </c>
    </row>
    <row r="111" spans="1:2" ht="15">
      <c r="A111">
        <v>60</v>
      </c>
      <c r="B111" t="s">
        <v>38</v>
      </c>
    </row>
    <row r="112" spans="1:2" ht="15">
      <c r="A112">
        <v>63</v>
      </c>
      <c r="B112" t="s">
        <v>32</v>
      </c>
    </row>
    <row r="113" spans="1:2" ht="15">
      <c r="A113">
        <v>67</v>
      </c>
      <c r="B113" t="s">
        <v>39</v>
      </c>
    </row>
    <row r="114" spans="1:2" ht="15">
      <c r="A114">
        <v>70</v>
      </c>
      <c r="B114" t="s">
        <v>40</v>
      </c>
    </row>
    <row r="115" spans="1:2" ht="15">
      <c r="A115">
        <v>73</v>
      </c>
      <c r="B115" t="s">
        <v>30</v>
      </c>
    </row>
    <row r="116" spans="1:2" ht="15">
      <c r="A116">
        <v>77</v>
      </c>
      <c r="B116" t="s">
        <v>41</v>
      </c>
    </row>
    <row r="117" spans="1:2" ht="15">
      <c r="A117">
        <v>80</v>
      </c>
      <c r="B117" t="s">
        <v>42</v>
      </c>
    </row>
    <row r="118" spans="1:2" ht="15">
      <c r="A118">
        <v>83</v>
      </c>
      <c r="B118" t="s">
        <v>28</v>
      </c>
    </row>
    <row r="119" spans="1:2" ht="15">
      <c r="A119">
        <v>87</v>
      </c>
      <c r="B119" t="s">
        <v>43</v>
      </c>
    </row>
    <row r="120" spans="1:2" ht="15">
      <c r="A120">
        <v>90</v>
      </c>
      <c r="B120" t="s">
        <v>44</v>
      </c>
    </row>
    <row r="121" spans="1:2" ht="15">
      <c r="A121">
        <v>93</v>
      </c>
      <c r="B121" t="s">
        <v>26</v>
      </c>
    </row>
    <row r="122" spans="1:2" ht="15">
      <c r="A122">
        <v>97</v>
      </c>
      <c r="B122" t="s">
        <v>45</v>
      </c>
    </row>
    <row r="124" spans="1:3" ht="15">
      <c r="A124" s="3" t="s">
        <v>20</v>
      </c>
      <c r="B124" s="3" t="s">
        <v>46</v>
      </c>
      <c r="C124" s="3" t="s">
        <v>47</v>
      </c>
    </row>
    <row r="125" spans="1:3" ht="15">
      <c r="A125">
        <v>45</v>
      </c>
      <c r="B125" t="str">
        <f>LOOKUP(A125,$A$110:$A$122,$B$110:$B$122)</f>
        <v>F</v>
      </c>
      <c r="C125" t="str">
        <f>LOOKUP(A125,$A$110:$B$122)</f>
        <v>F</v>
      </c>
    </row>
    <row r="126" spans="1:3" ht="15">
      <c r="A126">
        <v>90</v>
      </c>
      <c r="B126" t="str">
        <f aca="true" t="shared" si="1" ref="B126:B133">LOOKUP(A126,$A$110:$A$122,$B$110:$B$122)</f>
        <v>A-</v>
      </c>
      <c r="C126" t="str">
        <f aca="true" t="shared" si="2" ref="C126:C133">LOOKUP(A126,$A$110:$B$122)</f>
        <v>A-</v>
      </c>
    </row>
    <row r="127" spans="1:3" ht="15">
      <c r="A127">
        <v>78</v>
      </c>
      <c r="B127" t="str">
        <f t="shared" si="1"/>
        <v>C+</v>
      </c>
      <c r="C127" t="str">
        <f t="shared" si="2"/>
        <v>C+</v>
      </c>
    </row>
    <row r="128" spans="1:3" ht="15">
      <c r="A128">
        <v>62</v>
      </c>
      <c r="B128" t="str">
        <f t="shared" si="1"/>
        <v>D-</v>
      </c>
      <c r="C128" t="str">
        <f t="shared" si="2"/>
        <v>D-</v>
      </c>
    </row>
    <row r="129" spans="1:3" ht="15">
      <c r="A129">
        <v>22</v>
      </c>
      <c r="B129" t="str">
        <f t="shared" si="1"/>
        <v>F</v>
      </c>
      <c r="C129" t="str">
        <f t="shared" si="2"/>
        <v>F</v>
      </c>
    </row>
    <row r="130" spans="1:3" ht="15">
      <c r="A130">
        <v>95</v>
      </c>
      <c r="B130" t="str">
        <f t="shared" si="1"/>
        <v>A</v>
      </c>
      <c r="C130" t="str">
        <f t="shared" si="2"/>
        <v>A</v>
      </c>
    </row>
    <row r="131" spans="1:3" ht="15">
      <c r="A131">
        <v>88</v>
      </c>
      <c r="B131" t="str">
        <f t="shared" si="1"/>
        <v>B+</v>
      </c>
      <c r="C131" t="str">
        <f t="shared" si="2"/>
        <v>B+</v>
      </c>
    </row>
    <row r="132" spans="1:3" ht="15">
      <c r="A132">
        <v>72</v>
      </c>
      <c r="B132" t="str">
        <f t="shared" si="1"/>
        <v>C-</v>
      </c>
      <c r="C132" t="str">
        <f t="shared" si="2"/>
        <v>C-</v>
      </c>
    </row>
    <row r="133" spans="1:3" ht="15">
      <c r="A133">
        <v>61</v>
      </c>
      <c r="B133" t="str">
        <f t="shared" si="1"/>
        <v>D-</v>
      </c>
      <c r="C133" t="str">
        <f t="shared" si="2"/>
        <v>D-</v>
      </c>
    </row>
    <row r="135" spans="1:15" ht="15">
      <c r="A135" s="9" t="s">
        <v>74</v>
      </c>
      <c r="B135" s="9"/>
      <c r="C135" s="9"/>
      <c r="D135" s="9"/>
      <c r="E135" s="9"/>
      <c r="F135" s="9"/>
      <c r="G135" s="9"/>
      <c r="H135" s="9"/>
      <c r="I135" s="9"/>
      <c r="J135" s="9"/>
      <c r="K135" s="9"/>
      <c r="L135" s="9"/>
      <c r="M135" s="9"/>
      <c r="N135" s="9"/>
      <c r="O135" s="9"/>
    </row>
    <row r="138" spans="1:2" ht="15">
      <c r="A138" s="3" t="s">
        <v>48</v>
      </c>
      <c r="B138" s="3" t="s">
        <v>49</v>
      </c>
    </row>
    <row r="139" spans="1:2" ht="15">
      <c r="A139">
        <v>4.14</v>
      </c>
      <c r="B139" t="s">
        <v>50</v>
      </c>
    </row>
    <row r="140" spans="1:2" ht="15">
      <c r="A140">
        <v>4.19</v>
      </c>
      <c r="B140" t="s">
        <v>51</v>
      </c>
    </row>
    <row r="141" spans="1:2" ht="15">
      <c r="A141">
        <v>5.17</v>
      </c>
      <c r="B141" t="s">
        <v>52</v>
      </c>
    </row>
    <row r="142" spans="1:2" ht="15">
      <c r="A142">
        <v>5.77</v>
      </c>
      <c r="B142" t="s">
        <v>53</v>
      </c>
    </row>
    <row r="143" spans="1:2" ht="15">
      <c r="A143">
        <v>6.39</v>
      </c>
      <c r="B143" t="s">
        <v>54</v>
      </c>
    </row>
    <row r="146" spans="1:3" ht="15">
      <c r="A146" s="3" t="s">
        <v>55</v>
      </c>
      <c r="B146" s="3" t="s">
        <v>56</v>
      </c>
      <c r="C146" s="3" t="s">
        <v>57</v>
      </c>
    </row>
    <row r="147" spans="1:3" ht="15">
      <c r="A147">
        <v>4.19</v>
      </c>
      <c r="B147" t="str">
        <f>LOOKUP(A147,$A$139:$A$143,$B$139:$B$143)</f>
        <v>orange</v>
      </c>
      <c r="C147" t="str">
        <f>LOOKUP(A147,$A$139:$B$143)</f>
        <v>orange</v>
      </c>
    </row>
    <row r="148" spans="1:3" ht="15">
      <c r="A148">
        <v>5</v>
      </c>
      <c r="B148" t="str">
        <f aca="true" t="shared" si="3" ref="B148:B153">LOOKUP(A148,$A$139:$A$143,$B$139:$B$143)</f>
        <v>orange</v>
      </c>
      <c r="C148" t="str">
        <f aca="true" t="shared" si="4" ref="C148:C153">LOOKUP(A148,$A$139:$B$143)</f>
        <v>orange</v>
      </c>
    </row>
    <row r="149" spans="1:3" ht="15">
      <c r="A149">
        <v>7.66</v>
      </c>
      <c r="B149" t="str">
        <f t="shared" si="3"/>
        <v>blue</v>
      </c>
      <c r="C149" t="str">
        <f t="shared" si="4"/>
        <v>blue</v>
      </c>
    </row>
    <row r="150" spans="1:3" ht="15">
      <c r="A150">
        <v>0</v>
      </c>
      <c r="B150" t="e">
        <f t="shared" si="3"/>
        <v>#N/A</v>
      </c>
      <c r="C150" t="e">
        <f t="shared" si="4"/>
        <v>#N/A</v>
      </c>
    </row>
    <row r="151" spans="1:3" ht="15">
      <c r="A151">
        <v>8</v>
      </c>
      <c r="B151" t="str">
        <f t="shared" si="3"/>
        <v>blue</v>
      </c>
      <c r="C151" t="str">
        <f t="shared" si="4"/>
        <v>blue</v>
      </c>
    </row>
    <row r="152" spans="1:3" ht="15">
      <c r="A152">
        <v>5.78</v>
      </c>
      <c r="B152" t="str">
        <f t="shared" si="3"/>
        <v>green</v>
      </c>
      <c r="C152" t="str">
        <f t="shared" si="4"/>
        <v>green</v>
      </c>
    </row>
    <row r="153" spans="1:3" ht="15">
      <c r="A153">
        <v>5.76</v>
      </c>
      <c r="B153" t="str">
        <f t="shared" si="3"/>
        <v>yellow</v>
      </c>
      <c r="C153" t="str">
        <f t="shared" si="4"/>
        <v>yellow</v>
      </c>
    </row>
    <row r="155" ht="15">
      <c r="A155" s="8" t="s">
        <v>58</v>
      </c>
    </row>
    <row r="156" spans="1:15" ht="15">
      <c r="A156" s="9" t="s">
        <v>59</v>
      </c>
      <c r="B156" s="9"/>
      <c r="C156" s="9"/>
      <c r="D156" s="9"/>
      <c r="E156" t="s">
        <v>75</v>
      </c>
      <c r="F156" s="9"/>
      <c r="G156" s="9"/>
      <c r="H156" s="9"/>
      <c r="I156" s="9"/>
      <c r="J156" s="9"/>
      <c r="K156" s="9"/>
      <c r="L156" s="9"/>
      <c r="M156" s="9"/>
      <c r="N156" s="9"/>
      <c r="O156" s="9"/>
    </row>
    <row r="158" ht="18.75">
      <c r="A158" s="2" t="s">
        <v>60</v>
      </c>
    </row>
    <row r="159" spans="1:3" ht="15">
      <c r="A159" s="3" t="s">
        <v>61</v>
      </c>
      <c r="B159" s="3" t="s">
        <v>62</v>
      </c>
      <c r="C159" s="3" t="s">
        <v>63</v>
      </c>
    </row>
    <row r="160" spans="1:3" ht="15">
      <c r="A160">
        <v>0.457</v>
      </c>
      <c r="B160">
        <v>3.55</v>
      </c>
      <c r="C160">
        <v>500</v>
      </c>
    </row>
    <row r="161" spans="1:3" ht="15">
      <c r="A161">
        <v>0.525</v>
      </c>
      <c r="B161">
        <v>3.25</v>
      </c>
      <c r="C161">
        <v>400</v>
      </c>
    </row>
    <row r="162" spans="1:3" ht="15">
      <c r="A162">
        <v>0.606</v>
      </c>
      <c r="B162">
        <v>2.93</v>
      </c>
      <c r="C162">
        <v>300</v>
      </c>
    </row>
    <row r="163" spans="1:3" ht="15">
      <c r="A163">
        <v>0.675</v>
      </c>
      <c r="B163">
        <v>2.75</v>
      </c>
      <c r="C163">
        <v>250</v>
      </c>
    </row>
    <row r="164" spans="1:3" ht="15">
      <c r="A164">
        <v>0.746</v>
      </c>
      <c r="B164">
        <v>2.57</v>
      </c>
      <c r="C164">
        <v>200</v>
      </c>
    </row>
    <row r="165" spans="1:3" ht="15">
      <c r="A165">
        <v>0.835</v>
      </c>
      <c r="B165">
        <v>2.38</v>
      </c>
      <c r="C165">
        <v>150</v>
      </c>
    </row>
    <row r="166" spans="1:3" ht="15">
      <c r="A166">
        <v>0.946</v>
      </c>
      <c r="B166">
        <v>2.17</v>
      </c>
      <c r="C166">
        <v>100</v>
      </c>
    </row>
    <row r="167" spans="1:3" ht="15">
      <c r="A167">
        <v>1.09</v>
      </c>
      <c r="B167">
        <v>1.95</v>
      </c>
      <c r="C167">
        <v>50</v>
      </c>
    </row>
    <row r="168" spans="1:3" ht="15">
      <c r="A168">
        <v>1.29</v>
      </c>
      <c r="B168">
        <v>1.71</v>
      </c>
      <c r="C168">
        <v>0</v>
      </c>
    </row>
    <row r="170" ht="15">
      <c r="A170" t="s">
        <v>64</v>
      </c>
    </row>
    <row r="171" spans="1:2" ht="15">
      <c r="A171" t="s">
        <v>4</v>
      </c>
      <c r="B171">
        <f>VLOOKUP(1,A160:C168,2)</f>
        <v>2.17</v>
      </c>
    </row>
    <row r="172" ht="15">
      <c r="A172" s="10"/>
    </row>
    <row r="173" ht="15">
      <c r="A173" t="s">
        <v>65</v>
      </c>
    </row>
    <row r="174" spans="1:2" ht="15">
      <c r="A174" t="s">
        <v>4</v>
      </c>
      <c r="B174">
        <f>VLOOKUP(1,A160:C168,3,TRUE)</f>
        <v>100</v>
      </c>
    </row>
    <row r="176" ht="15">
      <c r="A176" t="s">
        <v>66</v>
      </c>
    </row>
    <row r="177" spans="1:3" ht="15">
      <c r="A177" t="s">
        <v>4</v>
      </c>
      <c r="B177" t="e">
        <f>VLOOKUP(0.7,A160:C168,2,FALSE)</f>
        <v>#N/A</v>
      </c>
      <c r="C177" t="s">
        <v>76</v>
      </c>
    </row>
    <row r="179" ht="15">
      <c r="A179" t="s">
        <v>67</v>
      </c>
    </row>
    <row r="180" spans="1:3" ht="15">
      <c r="A180" t="s">
        <v>4</v>
      </c>
      <c r="B180" t="e">
        <f>VLOOKUP(0.1,A160:C168,3,TRUE)</f>
        <v>#N/A</v>
      </c>
      <c r="C180" t="s">
        <v>77</v>
      </c>
    </row>
    <row r="182" ht="15">
      <c r="A182" t="s">
        <v>68</v>
      </c>
    </row>
    <row r="183" spans="1:2" ht="15">
      <c r="A183" t="s">
        <v>4</v>
      </c>
      <c r="B183">
        <f>VLOOKUP(1.09,A160:C168,3,FALSE)</f>
        <v>50</v>
      </c>
    </row>
    <row r="185" ht="15">
      <c r="A185" t="s">
        <v>69</v>
      </c>
    </row>
    <row r="186" spans="1:3" ht="15">
      <c r="A186" t="s">
        <v>4</v>
      </c>
      <c r="B186">
        <f>VLOOKUP(2.93,B160:C168,2,FALSE)</f>
        <v>300</v>
      </c>
      <c r="C186" t="s">
        <v>78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row r="1" ht="15">
      <c r="A1">
        <v>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Technologies</dc:creator>
  <cp:keywords/>
  <dc:description/>
  <cp:lastModifiedBy>mshouman</cp:lastModifiedBy>
  <dcterms:created xsi:type="dcterms:W3CDTF">2008-09-19T16:20:32Z</dcterms:created>
  <dcterms:modified xsi:type="dcterms:W3CDTF">2008-09-23T23:13:57Z</dcterms:modified>
  <cp:category/>
  <cp:version/>
  <cp:contentType/>
  <cp:contentStatus/>
</cp:coreProperties>
</file>